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Бизнес-планирование (тепло) ТЭ\Тарифы\"/>
    </mc:Choice>
  </mc:AlternateContent>
  <bookViews>
    <workbookView xWindow="0" yWindow="0" windowWidth="22884" windowHeight="9156"/>
  </bookViews>
  <sheets>
    <sheet name="2019 РТС" sheetId="1" r:id="rId1"/>
  </sheets>
  <definedNames>
    <definedName name="_xlnm._FilterDatabase" localSheetId="0" hidden="1">'2019 РТС'!$A$5:$G$66</definedName>
    <definedName name="_xlnm.Print_Titles" localSheetId="0">'2019 РТС'!$4:$5</definedName>
    <definedName name="_xlnm.Print_Area" localSheetId="0">'2019 РТС'!$A$1:$F$71</definedName>
  </definedNames>
  <calcPr calcId="162913"/>
</workbook>
</file>

<file path=xl/calcChain.xml><?xml version="1.0" encoding="utf-8"?>
<calcChain xmlns="http://schemas.openxmlformats.org/spreadsheetml/2006/main">
  <c r="D34" i="1" l="1"/>
  <c r="E2" i="1" l="1"/>
  <c r="E44" i="1" l="1"/>
  <c r="D44" i="1"/>
  <c r="E34" i="1"/>
  <c r="E24" i="1"/>
  <c r="D24" i="1"/>
  <c r="E9" i="1"/>
  <c r="D9" i="1"/>
  <c r="D10" i="1" l="1"/>
  <c r="E10" i="1"/>
  <c r="D59" i="1" l="1"/>
  <c r="E59" i="1"/>
  <c r="D54" i="1"/>
  <c r="E54" i="1"/>
  <c r="D48" i="1"/>
  <c r="E48" i="1"/>
  <c r="D38" i="1"/>
  <c r="E38" i="1"/>
  <c r="E28" i="1"/>
  <c r="D28" i="1"/>
  <c r="E19" i="1" l="1"/>
  <c r="D19" i="1"/>
  <c r="E60" i="1"/>
  <c r="D60" i="1"/>
  <c r="D17" i="1" l="1"/>
  <c r="D58" i="1"/>
  <c r="E39" i="1"/>
  <c r="D39" i="1"/>
  <c r="E35" i="1"/>
  <c r="D35" i="1"/>
  <c r="E65" i="1" l="1"/>
  <c r="D65" i="1"/>
  <c r="E55" i="1"/>
  <c r="D55" i="1"/>
  <c r="E49" i="1"/>
  <c r="D49" i="1"/>
  <c r="E45" i="1"/>
  <c r="D45" i="1"/>
  <c r="D37" i="1"/>
  <c r="E29" i="1"/>
  <c r="D29" i="1"/>
  <c r="E25" i="1"/>
  <c r="D25" i="1"/>
  <c r="E14" i="1"/>
  <c r="D14" i="1"/>
  <c r="D53" i="1" l="1"/>
  <c r="D8" i="1"/>
  <c r="D12" i="1"/>
  <c r="D63" i="1"/>
  <c r="D23" i="1"/>
  <c r="D27" i="1"/>
  <c r="D43" i="1"/>
  <c r="D47" i="1"/>
  <c r="D33" i="1" l="1"/>
</calcChain>
</file>

<file path=xl/sharedStrings.xml><?xml version="1.0" encoding="utf-8"?>
<sst xmlns="http://schemas.openxmlformats.org/spreadsheetml/2006/main" count="178" uniqueCount="62">
  <si>
    <t>Источник теплоснабжения</t>
  </si>
  <si>
    <t>Показатель</t>
  </si>
  <si>
    <t>ед.изм.</t>
  </si>
  <si>
    <t>Централизованное теплоснабжение</t>
  </si>
  <si>
    <t>Тепловая энергия в горячей воде</t>
  </si>
  <si>
    <t>руб./Гкал</t>
  </si>
  <si>
    <t>Горячая вода в открытой системе водоснабжения, в т.ч.:</t>
  </si>
  <si>
    <t>руб./ куб.м.</t>
  </si>
  <si>
    <t>Количество т/э для приготовления 1 куб.м. горячей воды</t>
  </si>
  <si>
    <t>Гкал/куб.м.</t>
  </si>
  <si>
    <t>- компонент на теплоноситель</t>
  </si>
  <si>
    <t>руб./куб.м</t>
  </si>
  <si>
    <t>- компонент на тепловую энергию</t>
  </si>
  <si>
    <t>руб./ Гкал</t>
  </si>
  <si>
    <t>Горячая вода в закрытой системе водоснабжения, в т.ч.:</t>
  </si>
  <si>
    <t>- компонент на холодную воду</t>
  </si>
  <si>
    <t>Угольные котельные городского округа "Город Томск"</t>
  </si>
  <si>
    <t>Котельные села Тимирязевское и села Дзержинское городского округа "Город Томск"</t>
  </si>
  <si>
    <t>Котельная расположенная по адресу улица Водяная,80 городского округа "Город Томск"</t>
  </si>
  <si>
    <t>Котельная ТОКПБ расположенная по адресу улица пос. Сосновый бор, ул. Кутузова,11/2 городского округа "Город Томск"</t>
  </si>
  <si>
    <t>- компонент на  холодную воду</t>
  </si>
  <si>
    <t>-компонент на тепловую энергию</t>
  </si>
  <si>
    <t>Котельные села  села Дзержинское городского округа "Город Томск", расположенные по адресам ул. Фабричная д.4/г, ул. Волынова д. 4/г., ул.Луговая д. 2/г.</t>
  </si>
  <si>
    <t>Теплоноситель (вода)</t>
  </si>
  <si>
    <t>Тепловая энергия в горячей воде (в целях компенсации потерь в сетях теплосетевых организаций)</t>
  </si>
  <si>
    <t>Горячая вода в закрытой системе водоснабжения СО РАН, в т.ч.:</t>
  </si>
  <si>
    <t>Котельная, расположенная по адресу Томский район, поселок Зональная Станция, ул.Полевая, 23/1</t>
  </si>
  <si>
    <t xml:space="preserve">Котельная, расположенная по адресу с. Тимрязевское, ул. Ленина, 32/6 городского округа "Город Томск" </t>
  </si>
  <si>
    <t>Приказ ДТР ТО</t>
  </si>
  <si>
    <t>с 1 января по 30 июня 2019г.</t>
  </si>
  <si>
    <t>с 1 июля по 31 декабря 2019г.</t>
  </si>
  <si>
    <t>Приказ от 27.12.2018г  №-1-414/9(711)</t>
  </si>
  <si>
    <t>Приказ от 27.12.2018г. №-9-410/9(712)</t>
  </si>
  <si>
    <t>Приказ от 27.12.2018г. №-1-707</t>
  </si>
  <si>
    <t>Приказ от 27.12.2018г. №-1-419/9(730)</t>
  </si>
  <si>
    <t>Приказ от 27.12.2018г. №-9-421/9(731)</t>
  </si>
  <si>
    <t>Приказ от 27.12.2018г. №-1-427/9(724)</t>
  </si>
  <si>
    <t>Приказ от 27.12.2018г. №-9-429/9(725)</t>
  </si>
  <si>
    <t>Приказ от 27.12.2018г. №-1-436/9(727)</t>
  </si>
  <si>
    <t>Приказ от 27.12.2018г. №-9-438/9(728)</t>
  </si>
  <si>
    <t>Приказ от 27.12.2018г. №-1-445/9(733)</t>
  </si>
  <si>
    <t>Приказ от 27.12.2018г. №-1-450/9(735)</t>
  </si>
  <si>
    <t>Приказ от 27.12.2018г. №-1-455/9(634)</t>
  </si>
  <si>
    <t>Приказ от 27.12.2018г. №-1-454/9(734)</t>
  </si>
  <si>
    <t xml:space="preserve">Приказ от 27.12.2018г.
 №-9-412/9(713)
Приказ от 30.11.2017г. №40
</t>
  </si>
  <si>
    <t>Приказ от 27.12.2018г.
 №-2-415/9(756)
Приказ от 30.11.2017г. №40</t>
  </si>
  <si>
    <t>Приказ от 27.12.2018г.
 №-2-417/9(758)
Приказ от 30.11.2017г. №40</t>
  </si>
  <si>
    <t>Приказ от 27.12.2018г.
 №-2-457/9(672)
Приказ от 30.11.2017г. №40</t>
  </si>
  <si>
    <t>Приказ от 27.12.2018г.
 №-2-423/9(732)
Приказ от 30.11.2017г. №40</t>
  </si>
  <si>
    <t>Приказ от 27.12.2018г.
 №-2-425/9(757)
Приказ от 30.11.2017г. №40</t>
  </si>
  <si>
    <t>Приказ от 27.12.2018г.
 №-9-431/9(726)
Приказ от 30.11.2017г. №40</t>
  </si>
  <si>
    <t>Приказ от 27.12.2018г.
 №-2-443/9(759)
Приказ от 30.11.2017г. №40</t>
  </si>
  <si>
    <t>Приказ от 27.12.2018г.
 №-9-440/9(729)
Приказ от 30.11.2017г. №40</t>
  </si>
  <si>
    <t>Приказ от 27.12.2018г.
 №-2-442/9(760)
Приказ от 30.11.2017г. №40</t>
  </si>
  <si>
    <t>Приказ от 27.12.2018г.
 №-2-447/9(761)
Приказ от 30.11.2017г. №40</t>
  </si>
  <si>
    <t>Приказ от 27.12.2018г.
 №-2-451/9(762)
Приказ от 30.11.2017г. №40</t>
  </si>
  <si>
    <t>Тарифы на тепловую энергию и горячую воду для  АО "ТомскРТС" на 2019г.</t>
  </si>
  <si>
    <t>*</t>
  </si>
  <si>
    <t>Примечание:</t>
  </si>
  <si>
    <t xml:space="preserve"> для предоставления коммунальной услуги по горячему водоснабжению на территории Томской области.</t>
  </si>
  <si>
    <t>* - расчет платы за горячую воду осуществляется учетом норматива расхода тепловой энергии, используемой на подогрев холодной воды</t>
  </si>
  <si>
    <t>Тарифы для организаций (без учета НДС)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</si>
</sst>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1"/>
      <name val="Arial Narrow"/>
      <family val="2"/>
      <charset val="204"/>
    </font>
    <font>
      <sz val="8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8"/>
      <name val="Arial Narrow"/>
      <family val="2"/>
      <charset val="204"/>
    </font>
    <font>
      <i/>
      <sz val="8"/>
      <name val="Arial Narrow"/>
      <family val="2"/>
      <charset val="204"/>
    </font>
    <font>
      <i/>
      <sz val="10"/>
      <name val="Arial Narrow"/>
      <family val="2"/>
      <charset val="204"/>
    </font>
    <font>
      <sz val="11"/>
      <color theme="0"/>
      <name val="Arial Narrow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Fill="1" applyAlignment="1">
      <alignment horizontal="left" vertical="center"/>
    </xf>
    <xf numFmtId="0" fontId="2" fillId="0" borderId="0" xfId="0" applyFont="1" applyFill="1"/>
    <xf numFmtId="0" fontId="3" fillId="0" borderId="0" xfId="0" applyFont="1" applyFill="1"/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/>
    <xf numFmtId="49" fontId="6" fillId="0" borderId="23" xfId="0" applyNumberFormat="1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/>
    </xf>
    <xf numFmtId="4" fontId="1" fillId="0" borderId="13" xfId="0" applyNumberFormat="1" applyFont="1" applyFill="1" applyBorder="1" applyAlignment="1">
      <alignment horizontal="center" vertical="center"/>
    </xf>
    <xf numFmtId="4" fontId="1" fillId="0" borderId="14" xfId="0" applyNumberFormat="1" applyFont="1" applyFill="1" applyBorder="1" applyAlignment="1">
      <alignment horizontal="center" vertical="center"/>
    </xf>
    <xf numFmtId="49" fontId="6" fillId="2" borderId="12" xfId="0" applyNumberFormat="1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/>
    </xf>
    <xf numFmtId="4" fontId="1" fillId="2" borderId="13" xfId="0" applyNumberFormat="1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vertical="center" wrapText="1"/>
    </xf>
    <xf numFmtId="0" fontId="8" fillId="0" borderId="12" xfId="0" applyFont="1" applyFill="1" applyBorder="1" applyAlignment="1">
      <alignment horizontal="center" vertical="center"/>
    </xf>
    <xf numFmtId="164" fontId="8" fillId="0" borderId="13" xfId="0" applyNumberFormat="1" applyFont="1" applyFill="1" applyBorder="1" applyAlignment="1">
      <alignment horizontal="center" vertical="center"/>
    </xf>
    <xf numFmtId="164" fontId="8" fillId="0" borderId="14" xfId="0" applyNumberFormat="1" applyFont="1" applyFill="1" applyBorder="1" applyAlignment="1">
      <alignment horizontal="center" vertical="center"/>
    </xf>
    <xf numFmtId="0" fontId="8" fillId="0" borderId="0" xfId="0" applyFont="1" applyFill="1"/>
    <xf numFmtId="49" fontId="4" fillId="0" borderId="12" xfId="0" applyNumberFormat="1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center" vertical="center"/>
    </xf>
    <xf numFmtId="4" fontId="3" fillId="0" borderId="13" xfId="0" applyNumberFormat="1" applyFont="1" applyFill="1" applyBorder="1" applyAlignment="1">
      <alignment horizontal="center" vertical="center"/>
    </xf>
    <xf numFmtId="4" fontId="3" fillId="0" borderId="14" xfId="0" applyNumberFormat="1" applyFont="1" applyFill="1" applyBorder="1" applyAlignment="1">
      <alignment horizontal="center" vertical="center"/>
    </xf>
    <xf numFmtId="49" fontId="6" fillId="3" borderId="12" xfId="0" applyNumberFormat="1" applyFont="1" applyFill="1" applyBorder="1" applyAlignment="1">
      <alignment vertical="center" wrapText="1"/>
    </xf>
    <xf numFmtId="0" fontId="5" fillId="3" borderId="12" xfId="0" applyFont="1" applyFill="1" applyBorder="1" applyAlignment="1">
      <alignment horizontal="center" vertical="center"/>
    </xf>
    <xf numFmtId="4" fontId="1" fillId="3" borderId="13" xfId="0" applyNumberFormat="1" applyFont="1" applyFill="1" applyBorder="1" applyAlignment="1">
      <alignment horizontal="center" vertical="center"/>
    </xf>
    <xf numFmtId="49" fontId="4" fillId="0" borderId="34" xfId="0" applyNumberFormat="1" applyFont="1" applyFill="1" applyBorder="1" applyAlignment="1">
      <alignment vertical="center" wrapText="1"/>
    </xf>
    <xf numFmtId="0" fontId="2" fillId="0" borderId="34" xfId="0" applyFont="1" applyFill="1" applyBorder="1" applyAlignment="1">
      <alignment horizontal="center" vertical="center"/>
    </xf>
    <xf numFmtId="4" fontId="3" fillId="0" borderId="35" xfId="0" applyNumberFormat="1" applyFont="1" applyFill="1" applyBorder="1" applyAlignment="1">
      <alignment horizontal="center" vertical="center"/>
    </xf>
    <xf numFmtId="4" fontId="3" fillId="0" borderId="36" xfId="0" applyNumberFormat="1" applyFont="1" applyFill="1" applyBorder="1" applyAlignment="1">
      <alignment horizontal="center" vertical="center"/>
    </xf>
    <xf numFmtId="49" fontId="6" fillId="3" borderId="26" xfId="0" applyNumberFormat="1" applyFont="1" applyFill="1" applyBorder="1" applyAlignment="1">
      <alignment vertical="center" wrapText="1"/>
    </xf>
    <xf numFmtId="0" fontId="5" fillId="3" borderId="27" xfId="0" applyFont="1" applyFill="1" applyBorder="1" applyAlignment="1">
      <alignment horizontal="center" vertical="center"/>
    </xf>
    <xf numFmtId="4" fontId="5" fillId="3" borderId="14" xfId="0" applyNumberFormat="1" applyFont="1" applyFill="1" applyBorder="1" applyAlignment="1">
      <alignment horizontal="center" vertical="center"/>
    </xf>
    <xf numFmtId="49" fontId="7" fillId="0" borderId="26" xfId="0" applyNumberFormat="1" applyFont="1" applyFill="1" applyBorder="1" applyAlignment="1">
      <alignment vertical="center" wrapText="1"/>
    </xf>
    <xf numFmtId="0" fontId="8" fillId="0" borderId="27" xfId="0" applyFont="1" applyFill="1" applyBorder="1" applyAlignment="1">
      <alignment horizontal="center" vertical="center"/>
    </xf>
    <xf numFmtId="49" fontId="4" fillId="0" borderId="26" xfId="0" applyNumberFormat="1" applyFont="1" applyFill="1" applyBorder="1" applyAlignment="1">
      <alignment vertical="center" wrapText="1"/>
    </xf>
    <xf numFmtId="0" fontId="2" fillId="0" borderId="27" xfId="0" applyFont="1" applyFill="1" applyBorder="1" applyAlignment="1">
      <alignment horizontal="center" vertical="center"/>
    </xf>
    <xf numFmtId="49" fontId="6" fillId="4" borderId="6" xfId="0" applyNumberFormat="1" applyFont="1" applyFill="1" applyBorder="1" applyAlignment="1">
      <alignment vertical="center" wrapText="1"/>
    </xf>
    <xf numFmtId="0" fontId="5" fillId="4" borderId="6" xfId="0" applyFont="1" applyFill="1" applyBorder="1" applyAlignment="1">
      <alignment horizontal="center" vertical="center"/>
    </xf>
    <xf numFmtId="4" fontId="1" fillId="4" borderId="18" xfId="0" applyNumberFormat="1" applyFont="1" applyFill="1" applyBorder="1" applyAlignment="1">
      <alignment horizontal="center" vertical="center"/>
    </xf>
    <xf numFmtId="4" fontId="1" fillId="4" borderId="19" xfId="0" applyNumberFormat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49" fontId="6" fillId="0" borderId="16" xfId="0" applyNumberFormat="1" applyFont="1" applyFill="1" applyBorder="1" applyAlignment="1">
      <alignment vertical="center" wrapText="1"/>
    </xf>
    <xf numFmtId="0" fontId="5" fillId="0" borderId="28" xfId="0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center" vertical="center"/>
    </xf>
    <xf numFmtId="4" fontId="1" fillId="0" borderId="8" xfId="0" applyNumberFormat="1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vertical="center" wrapText="1"/>
    </xf>
    <xf numFmtId="0" fontId="5" fillId="2" borderId="11" xfId="0" applyFont="1" applyFill="1" applyBorder="1" applyAlignment="1">
      <alignment horizontal="center" vertical="center"/>
    </xf>
    <xf numFmtId="49" fontId="6" fillId="0" borderId="25" xfId="0" applyNumberFormat="1" applyFont="1" applyFill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/>
    </xf>
    <xf numFmtId="49" fontId="6" fillId="2" borderId="26" xfId="0" applyNumberFormat="1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center" vertical="center"/>
    </xf>
    <xf numFmtId="4" fontId="5" fillId="2" borderId="14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/>
    </xf>
    <xf numFmtId="4" fontId="1" fillId="0" borderId="19" xfId="0" applyNumberFormat="1" applyFont="1" applyFill="1" applyBorder="1" applyAlignment="1">
      <alignment horizontal="center" vertical="center"/>
    </xf>
    <xf numFmtId="49" fontId="6" fillId="0" borderId="29" xfId="0" applyNumberFormat="1" applyFont="1" applyFill="1" applyBorder="1" applyAlignment="1">
      <alignment vertical="center" wrapText="1"/>
    </xf>
    <xf numFmtId="49" fontId="4" fillId="0" borderId="28" xfId="0" applyNumberFormat="1" applyFont="1" applyFill="1" applyBorder="1" applyAlignment="1">
      <alignment vertical="center" wrapText="1"/>
    </xf>
    <xf numFmtId="0" fontId="2" fillId="0" borderId="16" xfId="0" applyFont="1" applyFill="1" applyBorder="1" applyAlignment="1">
      <alignment horizontal="center" vertical="center"/>
    </xf>
    <xf numFmtId="4" fontId="3" fillId="0" borderId="7" xfId="0" applyNumberFormat="1" applyFont="1" applyFill="1" applyBorder="1" applyAlignment="1">
      <alignment horizontal="center" vertical="center"/>
    </xf>
    <xf numFmtId="4" fontId="3" fillId="0" borderId="8" xfId="0" applyNumberFormat="1" applyFont="1" applyFill="1" applyBorder="1" applyAlignment="1">
      <alignment horizontal="center" vertical="center"/>
    </xf>
    <xf numFmtId="49" fontId="4" fillId="0" borderId="23" xfId="0" applyNumberFormat="1" applyFont="1" applyFill="1" applyBorder="1" applyAlignment="1">
      <alignment vertical="center" wrapText="1"/>
    </xf>
    <xf numFmtId="0" fontId="2" fillId="0" borderId="23" xfId="0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vertical="center" wrapText="1"/>
    </xf>
    <xf numFmtId="49" fontId="4" fillId="0" borderId="16" xfId="0" applyNumberFormat="1" applyFont="1" applyFill="1" applyBorder="1" applyAlignment="1">
      <alignment vertical="center" wrapText="1"/>
    </xf>
    <xf numFmtId="4" fontId="1" fillId="0" borderId="32" xfId="0" applyNumberFormat="1" applyFont="1" applyFill="1" applyBorder="1" applyAlignment="1">
      <alignment horizontal="center" vertical="center"/>
    </xf>
    <xf numFmtId="4" fontId="1" fillId="0" borderId="33" xfId="0" applyNumberFormat="1" applyFont="1" applyFill="1" applyBorder="1" applyAlignment="1">
      <alignment horizontal="center" vertical="center"/>
    </xf>
    <xf numFmtId="49" fontId="6" fillId="0" borderId="20" xfId="0" applyNumberFormat="1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center" vertical="center"/>
    </xf>
    <xf numFmtId="4" fontId="1" fillId="0" borderId="2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4" fontId="1" fillId="0" borderId="18" xfId="0" applyNumberFormat="1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4" fontId="1" fillId="0" borderId="36" xfId="0" applyNumberFormat="1" applyFont="1" applyFill="1" applyBorder="1" applyAlignment="1">
      <alignment horizontal="center" vertical="center"/>
    </xf>
    <xf numFmtId="4" fontId="9" fillId="0" borderId="0" xfId="0" applyNumberFormat="1" applyFont="1" applyFill="1"/>
    <xf numFmtId="4" fontId="3" fillId="0" borderId="0" xfId="0" applyNumberFormat="1" applyFont="1" applyFill="1"/>
    <xf numFmtId="4" fontId="1" fillId="0" borderId="35" xfId="0" applyNumberFormat="1" applyFont="1" applyFill="1" applyBorder="1" applyAlignment="1">
      <alignment horizontal="center" vertical="center"/>
    </xf>
    <xf numFmtId="4" fontId="1" fillId="0" borderId="21" xfId="0" applyNumberFormat="1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8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FF"/>
      <color rgb="FF000099"/>
      <color rgb="FFFFFFCC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G70"/>
  <sheetViews>
    <sheetView tabSelected="1" view="pageBreakPreview" zoomScaleNormal="100" zoomScaleSheetLayoutView="100" workbookViewId="0">
      <pane xSplit="3" ySplit="5" topLeftCell="D60" activePane="bottomRight" state="frozen"/>
      <selection activeCell="A87" sqref="A87"/>
      <selection pane="topRight" activeCell="A87" sqref="A87"/>
      <selection pane="bottomLeft" activeCell="A87" sqref="A87"/>
      <selection pane="bottomRight" activeCell="B10" sqref="B10"/>
    </sheetView>
  </sheetViews>
  <sheetFormatPr defaultColWidth="9.109375" defaultRowHeight="13.8" x14ac:dyDescent="0.25"/>
  <cols>
    <col min="1" max="1" width="41.33203125" style="2" customWidth="1"/>
    <col min="2" max="2" width="46.88671875" style="2" customWidth="1"/>
    <col min="3" max="3" width="11.33203125" style="2" customWidth="1"/>
    <col min="4" max="5" width="10.33203125" style="3" customWidth="1"/>
    <col min="6" max="6" width="36.5546875" style="2" customWidth="1"/>
    <col min="7" max="16384" width="9.109375" style="2"/>
  </cols>
  <sheetData>
    <row r="2" spans="1:7" x14ac:dyDescent="0.25">
      <c r="A2" s="1" t="s">
        <v>56</v>
      </c>
      <c r="D2" s="95"/>
      <c r="E2" s="94" t="e">
        <f>E21+E31+E41+E51+E61+E66+#REF!+E56</f>
        <v>#REF!</v>
      </c>
    </row>
    <row r="3" spans="1:7" ht="14.4" thickBot="1" x14ac:dyDescent="0.3"/>
    <row r="4" spans="1:7" ht="57.75" customHeight="1" x14ac:dyDescent="0.25">
      <c r="A4" s="109" t="s">
        <v>0</v>
      </c>
      <c r="B4" s="109" t="s">
        <v>1</v>
      </c>
      <c r="C4" s="109" t="s">
        <v>2</v>
      </c>
      <c r="D4" s="111" t="s">
        <v>61</v>
      </c>
      <c r="E4" s="112"/>
      <c r="F4" s="113" t="s">
        <v>28</v>
      </c>
    </row>
    <row r="5" spans="1:7" s="6" customFormat="1" ht="38.25" customHeight="1" thickBot="1" x14ac:dyDescent="0.3">
      <c r="A5" s="110"/>
      <c r="B5" s="110"/>
      <c r="C5" s="110"/>
      <c r="D5" s="4" t="s">
        <v>29</v>
      </c>
      <c r="E5" s="5" t="s">
        <v>30</v>
      </c>
      <c r="F5" s="114"/>
      <c r="G5" s="2"/>
    </row>
    <row r="6" spans="1:7" x14ac:dyDescent="0.25">
      <c r="A6" s="106" t="s">
        <v>3</v>
      </c>
      <c r="B6" s="7" t="s">
        <v>4</v>
      </c>
      <c r="C6" s="8" t="s">
        <v>5</v>
      </c>
      <c r="D6" s="9">
        <v>1482.63</v>
      </c>
      <c r="E6" s="54">
        <v>1630.89</v>
      </c>
      <c r="F6" s="98" t="s">
        <v>31</v>
      </c>
    </row>
    <row r="7" spans="1:7" x14ac:dyDescent="0.25">
      <c r="A7" s="107"/>
      <c r="B7" s="15" t="s">
        <v>6</v>
      </c>
      <c r="C7" s="16" t="s">
        <v>7</v>
      </c>
      <c r="D7" s="17">
        <v>100.05</v>
      </c>
      <c r="E7" s="61" t="s">
        <v>57</v>
      </c>
      <c r="F7" s="99" t="s">
        <v>44</v>
      </c>
    </row>
    <row r="8" spans="1:7" s="22" customFormat="1" ht="14.4" x14ac:dyDescent="0.3">
      <c r="A8" s="107"/>
      <c r="B8" s="18" t="s">
        <v>8</v>
      </c>
      <c r="C8" s="19" t="s">
        <v>9</v>
      </c>
      <c r="D8" s="20">
        <f t="shared" ref="D8" si="0">(D7-D9)/D10</f>
        <v>6.1991191328922245E-2</v>
      </c>
      <c r="E8" s="21"/>
      <c r="F8" s="100"/>
      <c r="G8" s="2"/>
    </row>
    <row r="9" spans="1:7" x14ac:dyDescent="0.25">
      <c r="A9" s="107"/>
      <c r="B9" s="23" t="s">
        <v>10</v>
      </c>
      <c r="C9" s="24" t="s">
        <v>11</v>
      </c>
      <c r="D9" s="25">
        <f>D15</f>
        <v>8.14</v>
      </c>
      <c r="E9" s="26">
        <f>E15</f>
        <v>8.2100000000000009</v>
      </c>
      <c r="F9" s="100"/>
    </row>
    <row r="10" spans="1:7" x14ac:dyDescent="0.25">
      <c r="A10" s="107"/>
      <c r="B10" s="23" t="s">
        <v>12</v>
      </c>
      <c r="C10" s="24" t="s">
        <v>13</v>
      </c>
      <c r="D10" s="25">
        <f>D6</f>
        <v>1482.63</v>
      </c>
      <c r="E10" s="26">
        <f>E6</f>
        <v>1630.89</v>
      </c>
      <c r="F10" s="101"/>
    </row>
    <row r="11" spans="1:7" x14ac:dyDescent="0.25">
      <c r="A11" s="107"/>
      <c r="B11" s="27" t="s">
        <v>14</v>
      </c>
      <c r="C11" s="28" t="s">
        <v>7</v>
      </c>
      <c r="D11" s="29">
        <v>123.8</v>
      </c>
      <c r="E11" s="36" t="s">
        <v>57</v>
      </c>
      <c r="F11" s="99" t="s">
        <v>45</v>
      </c>
    </row>
    <row r="12" spans="1:7" s="22" customFormat="1" ht="14.4" x14ac:dyDescent="0.3">
      <c r="A12" s="107"/>
      <c r="B12" s="18" t="s">
        <v>8</v>
      </c>
      <c r="C12" s="19" t="s">
        <v>9</v>
      </c>
      <c r="D12" s="20">
        <f t="shared" ref="D12" si="1">(D11-D13)/D14</f>
        <v>6.0770387756891461E-2</v>
      </c>
      <c r="E12" s="21"/>
      <c r="F12" s="100"/>
      <c r="G12" s="2"/>
    </row>
    <row r="13" spans="1:7" x14ac:dyDescent="0.25">
      <c r="A13" s="107"/>
      <c r="B13" s="23" t="s">
        <v>15</v>
      </c>
      <c r="C13" s="24" t="s">
        <v>11</v>
      </c>
      <c r="D13" s="25">
        <v>33.700000000000003</v>
      </c>
      <c r="E13" s="26">
        <v>38.76</v>
      </c>
      <c r="F13" s="100"/>
    </row>
    <row r="14" spans="1:7" x14ac:dyDescent="0.25">
      <c r="A14" s="107"/>
      <c r="B14" s="30" t="s">
        <v>12</v>
      </c>
      <c r="C14" s="31" t="s">
        <v>13</v>
      </c>
      <c r="D14" s="32">
        <f>D6</f>
        <v>1482.63</v>
      </c>
      <c r="E14" s="33">
        <f>E6</f>
        <v>1630.89</v>
      </c>
      <c r="F14" s="101"/>
    </row>
    <row r="15" spans="1:7" x14ac:dyDescent="0.25">
      <c r="A15" s="107"/>
      <c r="B15" s="11" t="s">
        <v>23</v>
      </c>
      <c r="C15" s="12" t="s">
        <v>7</v>
      </c>
      <c r="D15" s="13">
        <v>8.14</v>
      </c>
      <c r="E15" s="14">
        <v>8.2100000000000009</v>
      </c>
      <c r="F15" s="84" t="s">
        <v>32</v>
      </c>
    </row>
    <row r="16" spans="1:7" x14ac:dyDescent="0.25">
      <c r="A16" s="107"/>
      <c r="B16" s="34" t="s">
        <v>25</v>
      </c>
      <c r="C16" s="35" t="s">
        <v>7</v>
      </c>
      <c r="D16" s="29">
        <v>123.79</v>
      </c>
      <c r="E16" s="36" t="s">
        <v>57</v>
      </c>
      <c r="F16" s="99" t="s">
        <v>46</v>
      </c>
    </row>
    <row r="17" spans="1:7" ht="15" customHeight="1" x14ac:dyDescent="0.25">
      <c r="A17" s="107"/>
      <c r="B17" s="37" t="s">
        <v>8</v>
      </c>
      <c r="C17" s="38" t="s">
        <v>9</v>
      </c>
      <c r="D17" s="20">
        <f t="shared" ref="D17" si="2">(D16-D18)/D19</f>
        <v>6.0412914887733288E-2</v>
      </c>
      <c r="E17" s="21"/>
      <c r="F17" s="100"/>
    </row>
    <row r="18" spans="1:7" x14ac:dyDescent="0.25">
      <c r="A18" s="107"/>
      <c r="B18" s="39" t="s">
        <v>15</v>
      </c>
      <c r="C18" s="40" t="s">
        <v>11</v>
      </c>
      <c r="D18" s="25">
        <v>34.22</v>
      </c>
      <c r="E18" s="26">
        <v>38.76</v>
      </c>
      <c r="F18" s="100"/>
    </row>
    <row r="19" spans="1:7" x14ac:dyDescent="0.25">
      <c r="A19" s="107"/>
      <c r="B19" s="39" t="s">
        <v>12</v>
      </c>
      <c r="C19" s="40" t="s">
        <v>13</v>
      </c>
      <c r="D19" s="25">
        <f>D6</f>
        <v>1482.63</v>
      </c>
      <c r="E19" s="26">
        <f>E6</f>
        <v>1630.89</v>
      </c>
      <c r="F19" s="101"/>
    </row>
    <row r="20" spans="1:7" ht="21" thickBot="1" x14ac:dyDescent="0.3">
      <c r="A20" s="108"/>
      <c r="B20" s="41" t="s">
        <v>24</v>
      </c>
      <c r="C20" s="42" t="s">
        <v>13</v>
      </c>
      <c r="D20" s="43">
        <v>763.92</v>
      </c>
      <c r="E20" s="44">
        <v>877.45</v>
      </c>
      <c r="F20" s="85" t="s">
        <v>33</v>
      </c>
    </row>
    <row r="21" spans="1:7" x14ac:dyDescent="0.25">
      <c r="A21" s="106" t="s">
        <v>16</v>
      </c>
      <c r="B21" s="7" t="s">
        <v>4</v>
      </c>
      <c r="C21" s="45" t="s">
        <v>5</v>
      </c>
      <c r="D21" s="9">
        <v>4249.08</v>
      </c>
      <c r="E21" s="54">
        <v>4461.53</v>
      </c>
      <c r="F21" s="92" t="s">
        <v>34</v>
      </c>
    </row>
    <row r="22" spans="1:7" ht="16.5" customHeight="1" x14ac:dyDescent="0.25">
      <c r="A22" s="107"/>
      <c r="B22" s="15" t="s">
        <v>6</v>
      </c>
      <c r="C22" s="46" t="s">
        <v>7</v>
      </c>
      <c r="D22" s="17">
        <v>324.27</v>
      </c>
      <c r="E22" s="61" t="s">
        <v>57</v>
      </c>
      <c r="F22" s="99" t="s">
        <v>48</v>
      </c>
    </row>
    <row r="23" spans="1:7" s="22" customFormat="1" ht="14.4" x14ac:dyDescent="0.3">
      <c r="A23" s="107"/>
      <c r="B23" s="18" t="s">
        <v>8</v>
      </c>
      <c r="C23" s="47" t="s">
        <v>9</v>
      </c>
      <c r="D23" s="20">
        <f t="shared" ref="D23" si="3">(D22-D24)/D25</f>
        <v>6.8188878533706129E-2</v>
      </c>
      <c r="E23" s="21"/>
      <c r="F23" s="100"/>
      <c r="G23" s="2"/>
    </row>
    <row r="24" spans="1:7" x14ac:dyDescent="0.25">
      <c r="A24" s="107"/>
      <c r="B24" s="23" t="s">
        <v>10</v>
      </c>
      <c r="C24" s="48" t="s">
        <v>11</v>
      </c>
      <c r="D24" s="25">
        <f>D30</f>
        <v>34.53</v>
      </c>
      <c r="E24" s="26">
        <f>E30</f>
        <v>34.53</v>
      </c>
      <c r="F24" s="100"/>
    </row>
    <row r="25" spans="1:7" x14ac:dyDescent="0.25">
      <c r="A25" s="107"/>
      <c r="B25" s="23" t="s">
        <v>12</v>
      </c>
      <c r="C25" s="48" t="s">
        <v>13</v>
      </c>
      <c r="D25" s="25">
        <f t="shared" ref="D25:E25" si="4">D21</f>
        <v>4249.08</v>
      </c>
      <c r="E25" s="26">
        <f t="shared" si="4"/>
        <v>4461.53</v>
      </c>
      <c r="F25" s="101"/>
    </row>
    <row r="26" spans="1:7" x14ac:dyDescent="0.25">
      <c r="A26" s="107"/>
      <c r="B26" s="27" t="s">
        <v>14</v>
      </c>
      <c r="C26" s="49" t="s">
        <v>7</v>
      </c>
      <c r="D26" s="29">
        <v>289.3</v>
      </c>
      <c r="E26" s="36" t="s">
        <v>57</v>
      </c>
      <c r="F26" s="99" t="s">
        <v>49</v>
      </c>
    </row>
    <row r="27" spans="1:7" s="22" customFormat="1" ht="14.4" x14ac:dyDescent="0.3">
      <c r="A27" s="107"/>
      <c r="B27" s="18" t="s">
        <v>8</v>
      </c>
      <c r="C27" s="47" t="s">
        <v>9</v>
      </c>
      <c r="D27" s="20">
        <f t="shared" ref="D27" si="5">(D26-D28)/D29</f>
        <v>6.0154198085232577E-2</v>
      </c>
      <c r="E27" s="21"/>
      <c r="F27" s="100"/>
      <c r="G27" s="2"/>
    </row>
    <row r="28" spans="1:7" x14ac:dyDescent="0.25">
      <c r="A28" s="107"/>
      <c r="B28" s="23" t="s">
        <v>15</v>
      </c>
      <c r="C28" s="48" t="s">
        <v>11</v>
      </c>
      <c r="D28" s="25">
        <f t="shared" ref="D28:E28" si="6">D13</f>
        <v>33.700000000000003</v>
      </c>
      <c r="E28" s="26">
        <f t="shared" si="6"/>
        <v>38.76</v>
      </c>
      <c r="F28" s="100"/>
    </row>
    <row r="29" spans="1:7" x14ac:dyDescent="0.25">
      <c r="A29" s="107"/>
      <c r="B29" s="23" t="s">
        <v>12</v>
      </c>
      <c r="C29" s="48" t="s">
        <v>13</v>
      </c>
      <c r="D29" s="25">
        <f t="shared" ref="D29:E29" si="7">D21</f>
        <v>4249.08</v>
      </c>
      <c r="E29" s="26">
        <f t="shared" si="7"/>
        <v>4461.53</v>
      </c>
      <c r="F29" s="101"/>
    </row>
    <row r="30" spans="1:7" ht="14.4" thickBot="1" x14ac:dyDescent="0.3">
      <c r="A30" s="108"/>
      <c r="B30" s="50" t="s">
        <v>23</v>
      </c>
      <c r="C30" s="51" t="s">
        <v>7</v>
      </c>
      <c r="D30" s="96">
        <v>34.53</v>
      </c>
      <c r="E30" s="93">
        <v>34.53</v>
      </c>
      <c r="F30" s="88" t="s">
        <v>35</v>
      </c>
    </row>
    <row r="31" spans="1:7" x14ac:dyDescent="0.25">
      <c r="A31" s="103" t="s">
        <v>17</v>
      </c>
      <c r="B31" s="7" t="s">
        <v>4</v>
      </c>
      <c r="C31" s="8" t="s">
        <v>5</v>
      </c>
      <c r="D31" s="9">
        <v>2776.27</v>
      </c>
      <c r="E31" s="10">
        <v>2915.08</v>
      </c>
      <c r="F31" s="90" t="s">
        <v>36</v>
      </c>
    </row>
    <row r="32" spans="1:7" ht="16.5" customHeight="1" x14ac:dyDescent="0.25">
      <c r="A32" s="104"/>
      <c r="B32" s="55" t="s">
        <v>6</v>
      </c>
      <c r="C32" s="56" t="s">
        <v>7</v>
      </c>
      <c r="D32" s="17">
        <v>227.02</v>
      </c>
      <c r="E32" s="61" t="s">
        <v>57</v>
      </c>
      <c r="F32" s="115" t="s">
        <v>50</v>
      </c>
    </row>
    <row r="33" spans="1:7" s="22" customFormat="1" ht="14.4" x14ac:dyDescent="0.3">
      <c r="A33" s="104"/>
      <c r="B33" s="18" t="s">
        <v>8</v>
      </c>
      <c r="C33" s="19" t="s">
        <v>9</v>
      </c>
      <c r="D33" s="20">
        <f t="shared" ref="D33" si="8">(D32-D34)/D35</f>
        <v>6.8188612779016458E-2</v>
      </c>
      <c r="E33" s="21"/>
      <c r="F33" s="115"/>
      <c r="G33" s="2"/>
    </row>
    <row r="34" spans="1:7" x14ac:dyDescent="0.25">
      <c r="A34" s="104"/>
      <c r="B34" s="23" t="s">
        <v>10</v>
      </c>
      <c r="C34" s="24" t="s">
        <v>11</v>
      </c>
      <c r="D34" s="25">
        <f>D40</f>
        <v>37.71</v>
      </c>
      <c r="E34" s="26">
        <f>E40</f>
        <v>37.71</v>
      </c>
      <c r="F34" s="115"/>
    </row>
    <row r="35" spans="1:7" x14ac:dyDescent="0.25">
      <c r="A35" s="104"/>
      <c r="B35" s="23" t="s">
        <v>12</v>
      </c>
      <c r="C35" s="24" t="s">
        <v>13</v>
      </c>
      <c r="D35" s="25">
        <f t="shared" ref="D35:E35" si="9">D31</f>
        <v>2776.27</v>
      </c>
      <c r="E35" s="26">
        <f t="shared" si="9"/>
        <v>2915.08</v>
      </c>
      <c r="F35" s="115"/>
    </row>
    <row r="36" spans="1:7" x14ac:dyDescent="0.25">
      <c r="A36" s="104"/>
      <c r="B36" s="27" t="s">
        <v>14</v>
      </c>
      <c r="C36" s="28" t="s">
        <v>7</v>
      </c>
      <c r="D36" s="29">
        <v>200.84</v>
      </c>
      <c r="E36" s="36" t="s">
        <v>57</v>
      </c>
      <c r="F36" s="115" t="s">
        <v>51</v>
      </c>
    </row>
    <row r="37" spans="1:7" s="22" customFormat="1" ht="14.4" x14ac:dyDescent="0.3">
      <c r="A37" s="104"/>
      <c r="B37" s="18" t="s">
        <v>8</v>
      </c>
      <c r="C37" s="19" t="s">
        <v>9</v>
      </c>
      <c r="D37" s="20">
        <f t="shared" ref="D37" si="10">(D36-D38)/D39</f>
        <v>6.020307823086371E-2</v>
      </c>
      <c r="E37" s="21"/>
      <c r="F37" s="115"/>
      <c r="G37" s="2"/>
    </row>
    <row r="38" spans="1:7" x14ac:dyDescent="0.25">
      <c r="A38" s="104"/>
      <c r="B38" s="23" t="s">
        <v>15</v>
      </c>
      <c r="C38" s="24" t="s">
        <v>11</v>
      </c>
      <c r="D38" s="25">
        <f t="shared" ref="D38:E38" si="11">D13</f>
        <v>33.700000000000003</v>
      </c>
      <c r="E38" s="26">
        <f t="shared" si="11"/>
        <v>38.76</v>
      </c>
      <c r="F38" s="115"/>
    </row>
    <row r="39" spans="1:7" x14ac:dyDescent="0.25">
      <c r="A39" s="104"/>
      <c r="B39" s="23" t="s">
        <v>12</v>
      </c>
      <c r="C39" s="24" t="s">
        <v>13</v>
      </c>
      <c r="D39" s="25">
        <f t="shared" ref="D39:E39" si="12">D31</f>
        <v>2776.27</v>
      </c>
      <c r="E39" s="26">
        <f t="shared" si="12"/>
        <v>2915.08</v>
      </c>
      <c r="F39" s="115"/>
    </row>
    <row r="40" spans="1:7" ht="14.4" thickBot="1" x14ac:dyDescent="0.3">
      <c r="A40" s="105"/>
      <c r="B40" s="50" t="s">
        <v>23</v>
      </c>
      <c r="C40" s="51" t="s">
        <v>7</v>
      </c>
      <c r="D40" s="52">
        <v>37.71</v>
      </c>
      <c r="E40" s="53">
        <v>37.71</v>
      </c>
      <c r="F40" s="86" t="s">
        <v>37</v>
      </c>
    </row>
    <row r="41" spans="1:7" x14ac:dyDescent="0.25">
      <c r="A41" s="106" t="s">
        <v>18</v>
      </c>
      <c r="B41" s="57" t="s">
        <v>4</v>
      </c>
      <c r="C41" s="58" t="s">
        <v>5</v>
      </c>
      <c r="D41" s="74">
        <v>1743.3</v>
      </c>
      <c r="E41" s="75">
        <v>1786.89</v>
      </c>
      <c r="F41" s="91" t="s">
        <v>38</v>
      </c>
    </row>
    <row r="42" spans="1:7" x14ac:dyDescent="0.25">
      <c r="A42" s="107"/>
      <c r="B42" s="59" t="s">
        <v>6</v>
      </c>
      <c r="C42" s="60" t="s">
        <v>7</v>
      </c>
      <c r="D42" s="17">
        <v>132.05000000000001</v>
      </c>
      <c r="E42" s="61" t="s">
        <v>57</v>
      </c>
      <c r="F42" s="99" t="s">
        <v>52</v>
      </c>
    </row>
    <row r="43" spans="1:7" s="22" customFormat="1" ht="14.4" x14ac:dyDescent="0.3">
      <c r="A43" s="107"/>
      <c r="B43" s="37" t="s">
        <v>8</v>
      </c>
      <c r="C43" s="38" t="s">
        <v>9</v>
      </c>
      <c r="D43" s="20">
        <f t="shared" ref="D43" si="13">(D42-D44)/D45</f>
        <v>6.8186772213617852E-2</v>
      </c>
      <c r="E43" s="21"/>
      <c r="F43" s="100"/>
      <c r="G43" s="2"/>
    </row>
    <row r="44" spans="1:7" x14ac:dyDescent="0.25">
      <c r="A44" s="107"/>
      <c r="B44" s="39" t="s">
        <v>10</v>
      </c>
      <c r="C44" s="40" t="s">
        <v>11</v>
      </c>
      <c r="D44" s="25">
        <f>D50</f>
        <v>13.18</v>
      </c>
      <c r="E44" s="26">
        <f>E50</f>
        <v>13.32</v>
      </c>
      <c r="F44" s="100"/>
    </row>
    <row r="45" spans="1:7" x14ac:dyDescent="0.25">
      <c r="A45" s="107"/>
      <c r="B45" s="39" t="s">
        <v>12</v>
      </c>
      <c r="C45" s="40" t="s">
        <v>13</v>
      </c>
      <c r="D45" s="25">
        <f t="shared" ref="D45:E45" si="14">D41</f>
        <v>1743.3</v>
      </c>
      <c r="E45" s="26">
        <f t="shared" si="14"/>
        <v>1786.89</v>
      </c>
      <c r="F45" s="101"/>
    </row>
    <row r="46" spans="1:7" x14ac:dyDescent="0.25">
      <c r="A46" s="107"/>
      <c r="B46" s="34" t="s">
        <v>14</v>
      </c>
      <c r="C46" s="35" t="s">
        <v>7</v>
      </c>
      <c r="D46" s="29">
        <v>129.03</v>
      </c>
      <c r="E46" s="36" t="s">
        <v>57</v>
      </c>
      <c r="F46" s="99" t="s">
        <v>53</v>
      </c>
    </row>
    <row r="47" spans="1:7" s="22" customFormat="1" ht="14.4" x14ac:dyDescent="0.3">
      <c r="A47" s="107"/>
      <c r="B47" s="37" t="s">
        <v>8</v>
      </c>
      <c r="C47" s="38" t="s">
        <v>9</v>
      </c>
      <c r="D47" s="20">
        <f t="shared" ref="D47" si="15">(D46-D48)/D49</f>
        <v>5.4683645958813747E-2</v>
      </c>
      <c r="E47" s="21"/>
      <c r="F47" s="100"/>
      <c r="G47" s="2"/>
    </row>
    <row r="48" spans="1:7" x14ac:dyDescent="0.25">
      <c r="A48" s="107"/>
      <c r="B48" s="39" t="s">
        <v>15</v>
      </c>
      <c r="C48" s="40" t="s">
        <v>11</v>
      </c>
      <c r="D48" s="25">
        <f t="shared" ref="D48:E48" si="16">D13</f>
        <v>33.700000000000003</v>
      </c>
      <c r="E48" s="26">
        <f t="shared" si="16"/>
        <v>38.76</v>
      </c>
      <c r="F48" s="100"/>
    </row>
    <row r="49" spans="1:7" x14ac:dyDescent="0.25">
      <c r="A49" s="107"/>
      <c r="B49" s="39" t="s">
        <v>12</v>
      </c>
      <c r="C49" s="40" t="s">
        <v>13</v>
      </c>
      <c r="D49" s="25">
        <f t="shared" ref="D49:E49" si="17">D41</f>
        <v>1743.3</v>
      </c>
      <c r="E49" s="26">
        <f t="shared" si="17"/>
        <v>1786.89</v>
      </c>
      <c r="F49" s="101"/>
    </row>
    <row r="50" spans="1:7" ht="14.4" thickBot="1" x14ac:dyDescent="0.3">
      <c r="A50" s="108"/>
      <c r="B50" s="62" t="s">
        <v>23</v>
      </c>
      <c r="C50" s="63" t="s">
        <v>7</v>
      </c>
      <c r="D50" s="89">
        <v>13.18</v>
      </c>
      <c r="E50" s="64">
        <v>13.32</v>
      </c>
      <c r="F50" s="86" t="s">
        <v>39</v>
      </c>
    </row>
    <row r="51" spans="1:7" x14ac:dyDescent="0.25">
      <c r="A51" s="103" t="s">
        <v>19</v>
      </c>
      <c r="B51" s="65" t="s">
        <v>4</v>
      </c>
      <c r="C51" s="8" t="s">
        <v>5</v>
      </c>
      <c r="D51" s="9">
        <v>1569.91</v>
      </c>
      <c r="E51" s="10">
        <v>1609.16</v>
      </c>
      <c r="F51" s="92" t="s">
        <v>40</v>
      </c>
    </row>
    <row r="52" spans="1:7" x14ac:dyDescent="0.25">
      <c r="A52" s="104"/>
      <c r="B52" s="34" t="s">
        <v>14</v>
      </c>
      <c r="C52" s="28" t="s">
        <v>7</v>
      </c>
      <c r="D52" s="29">
        <v>116.23</v>
      </c>
      <c r="E52" s="36" t="s">
        <v>57</v>
      </c>
      <c r="F52" s="100" t="s">
        <v>54</v>
      </c>
    </row>
    <row r="53" spans="1:7" s="22" customFormat="1" ht="14.4" x14ac:dyDescent="0.3">
      <c r="A53" s="104"/>
      <c r="B53" s="18" t="s">
        <v>8</v>
      </c>
      <c r="C53" s="19" t="s">
        <v>9</v>
      </c>
      <c r="D53" s="20">
        <f t="shared" ref="D53" si="18">(D52-D54)/D55</f>
        <v>5.2569892541610666E-2</v>
      </c>
      <c r="E53" s="21"/>
      <c r="F53" s="100"/>
      <c r="G53" s="2"/>
    </row>
    <row r="54" spans="1:7" x14ac:dyDescent="0.25">
      <c r="A54" s="104"/>
      <c r="B54" s="39" t="s">
        <v>20</v>
      </c>
      <c r="C54" s="24" t="s">
        <v>7</v>
      </c>
      <c r="D54" s="25">
        <f t="shared" ref="D54:E54" si="19">D13</f>
        <v>33.700000000000003</v>
      </c>
      <c r="E54" s="26">
        <f t="shared" si="19"/>
        <v>38.76</v>
      </c>
      <c r="F54" s="100"/>
    </row>
    <row r="55" spans="1:7" ht="14.4" thickBot="1" x14ac:dyDescent="0.3">
      <c r="A55" s="105"/>
      <c r="B55" s="66" t="s">
        <v>21</v>
      </c>
      <c r="C55" s="67" t="s">
        <v>5</v>
      </c>
      <c r="D55" s="68">
        <f t="shared" ref="D55:E55" si="20">D51</f>
        <v>1569.91</v>
      </c>
      <c r="E55" s="69">
        <f t="shared" si="20"/>
        <v>1609.16</v>
      </c>
      <c r="F55" s="102"/>
    </row>
    <row r="56" spans="1:7" x14ac:dyDescent="0.25">
      <c r="A56" s="106" t="s">
        <v>22</v>
      </c>
      <c r="B56" s="70" t="s">
        <v>4</v>
      </c>
      <c r="C56" s="71" t="s">
        <v>5</v>
      </c>
      <c r="D56" s="9">
        <v>3463.68</v>
      </c>
      <c r="E56" s="10">
        <v>3550.29</v>
      </c>
      <c r="F56" s="92" t="s">
        <v>41</v>
      </c>
    </row>
    <row r="57" spans="1:7" x14ac:dyDescent="0.25">
      <c r="A57" s="107"/>
      <c r="B57" s="72" t="s">
        <v>14</v>
      </c>
      <c r="C57" s="28" t="s">
        <v>7</v>
      </c>
      <c r="D57" s="29">
        <v>269.89</v>
      </c>
      <c r="E57" s="36" t="s">
        <v>57</v>
      </c>
      <c r="F57" s="100" t="s">
        <v>55</v>
      </c>
    </row>
    <row r="58" spans="1:7" x14ac:dyDescent="0.25">
      <c r="A58" s="107"/>
      <c r="B58" s="18" t="s">
        <v>8</v>
      </c>
      <c r="C58" s="19" t="s">
        <v>9</v>
      </c>
      <c r="D58" s="20">
        <f t="shared" ref="D58" si="21">(D57-D59)/D60</f>
        <v>6.8190479490022174E-2</v>
      </c>
      <c r="E58" s="21"/>
      <c r="F58" s="100"/>
    </row>
    <row r="59" spans="1:7" x14ac:dyDescent="0.25">
      <c r="A59" s="107"/>
      <c r="B59" s="23" t="s">
        <v>15</v>
      </c>
      <c r="C59" s="24" t="s">
        <v>11</v>
      </c>
      <c r="D59" s="25">
        <f t="shared" ref="D59:E59" si="22">D13</f>
        <v>33.700000000000003</v>
      </c>
      <c r="E59" s="26">
        <f t="shared" si="22"/>
        <v>38.76</v>
      </c>
      <c r="F59" s="100"/>
    </row>
    <row r="60" spans="1:7" ht="14.4" thickBot="1" x14ac:dyDescent="0.3">
      <c r="A60" s="108"/>
      <c r="B60" s="73" t="s">
        <v>12</v>
      </c>
      <c r="C60" s="67" t="s">
        <v>13</v>
      </c>
      <c r="D60" s="68">
        <f t="shared" ref="D60:E60" si="23">D56</f>
        <v>3463.68</v>
      </c>
      <c r="E60" s="69">
        <f t="shared" si="23"/>
        <v>3550.29</v>
      </c>
      <c r="F60" s="102"/>
    </row>
    <row r="61" spans="1:7" x14ac:dyDescent="0.25">
      <c r="A61" s="103" t="s">
        <v>26</v>
      </c>
      <c r="B61" s="57" t="s">
        <v>4</v>
      </c>
      <c r="C61" s="8" t="s">
        <v>5</v>
      </c>
      <c r="D61" s="9">
        <v>1409.38</v>
      </c>
      <c r="E61" s="10">
        <v>1479.85</v>
      </c>
      <c r="F61" s="92" t="s">
        <v>42</v>
      </c>
    </row>
    <row r="62" spans="1:7" x14ac:dyDescent="0.25">
      <c r="A62" s="104"/>
      <c r="B62" s="34" t="s">
        <v>14</v>
      </c>
      <c r="C62" s="28" t="s">
        <v>7</v>
      </c>
      <c r="D62" s="29">
        <v>137.57</v>
      </c>
      <c r="E62" s="36" t="s">
        <v>57</v>
      </c>
      <c r="F62" s="100" t="s">
        <v>47</v>
      </c>
    </row>
    <row r="63" spans="1:7" s="22" customFormat="1" x14ac:dyDescent="0.3">
      <c r="A63" s="104"/>
      <c r="B63" s="18" t="s">
        <v>8</v>
      </c>
      <c r="C63" s="19" t="s">
        <v>9</v>
      </c>
      <c r="D63" s="20">
        <f t="shared" ref="D63" si="24">(D62-D64)/D65</f>
        <v>5.8891143623437253E-2</v>
      </c>
      <c r="E63" s="21"/>
      <c r="F63" s="100"/>
    </row>
    <row r="64" spans="1:7" x14ac:dyDescent="0.25">
      <c r="A64" s="104"/>
      <c r="B64" s="39" t="s">
        <v>20</v>
      </c>
      <c r="C64" s="24" t="s">
        <v>7</v>
      </c>
      <c r="D64" s="25">
        <v>54.57</v>
      </c>
      <c r="E64" s="26">
        <v>54.57</v>
      </c>
      <c r="F64" s="100"/>
    </row>
    <row r="65" spans="1:6" ht="14.4" thickBot="1" x14ac:dyDescent="0.3">
      <c r="A65" s="105"/>
      <c r="B65" s="66" t="s">
        <v>21</v>
      </c>
      <c r="C65" s="67" t="s">
        <v>5</v>
      </c>
      <c r="D65" s="68">
        <f t="shared" ref="D65:E65" si="25">D61</f>
        <v>1409.38</v>
      </c>
      <c r="E65" s="69">
        <f t="shared" si="25"/>
        <v>1479.85</v>
      </c>
      <c r="F65" s="102"/>
    </row>
    <row r="66" spans="1:6" ht="51" customHeight="1" thickBot="1" x14ac:dyDescent="0.3">
      <c r="A66" s="116" t="s">
        <v>27</v>
      </c>
      <c r="B66" s="76" t="s">
        <v>4</v>
      </c>
      <c r="C66" s="77" t="s">
        <v>5</v>
      </c>
      <c r="D66" s="97">
        <v>4803.63</v>
      </c>
      <c r="E66" s="78">
        <v>9741.1299999999992</v>
      </c>
      <c r="F66" s="87" t="s">
        <v>43</v>
      </c>
    </row>
    <row r="67" spans="1:6" x14ac:dyDescent="0.25">
      <c r="A67" s="79"/>
      <c r="B67" s="80"/>
      <c r="C67" s="81"/>
      <c r="D67" s="82"/>
      <c r="E67" s="82"/>
      <c r="F67" s="83"/>
    </row>
    <row r="68" spans="1:6" x14ac:dyDescent="0.25">
      <c r="A68" s="2" t="s">
        <v>58</v>
      </c>
    </row>
    <row r="69" spans="1:6" x14ac:dyDescent="0.25">
      <c r="A69" s="2" t="s">
        <v>60</v>
      </c>
    </row>
    <row r="70" spans="1:6" x14ac:dyDescent="0.25">
      <c r="A70" s="2" t="s">
        <v>59</v>
      </c>
    </row>
  </sheetData>
  <autoFilter ref="A5:G66"/>
  <mergeCells count="24">
    <mergeCell ref="A21:A30"/>
    <mergeCell ref="F22:F25"/>
    <mergeCell ref="F26:F29"/>
    <mergeCell ref="F42:F45"/>
    <mergeCell ref="A31:A40"/>
    <mergeCell ref="F62:F65"/>
    <mergeCell ref="F32:F35"/>
    <mergeCell ref="F36:F39"/>
    <mergeCell ref="A4:A5"/>
    <mergeCell ref="B4:B5"/>
    <mergeCell ref="C4:C5"/>
    <mergeCell ref="D4:E4"/>
    <mergeCell ref="F4:F5"/>
    <mergeCell ref="A6:A20"/>
    <mergeCell ref="F7:F10"/>
    <mergeCell ref="F11:F14"/>
    <mergeCell ref="F16:F19"/>
    <mergeCell ref="A41:A50"/>
    <mergeCell ref="A51:A55"/>
    <mergeCell ref="F46:F49"/>
    <mergeCell ref="F57:F60"/>
    <mergeCell ref="F52:F55"/>
    <mergeCell ref="A61:A65"/>
    <mergeCell ref="A56:A60"/>
  </mergeCells>
  <pageMargins left="0.27559055118110237" right="0.15748031496062992" top="0.15748031496062992" bottom="0.31496062992125984" header="0.31496062992125984" footer="0.31496062992125984"/>
  <pageSetup paperSize="9" scale="63" fitToHeight="2" orientation="portrait" r:id="rId1"/>
  <rowBreaks count="1" manualBreakCount="1">
    <brk id="5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2019 РТС</vt:lpstr>
      <vt:lpstr>'2019 РТС'!Заголовки_для_печати</vt:lpstr>
      <vt:lpstr>'2019 РТС'!Область_печати</vt:lpstr>
    </vt:vector>
  </TitlesOfParts>
  <Company>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efremova</dc:creator>
  <cp:lastModifiedBy>Ефремова Елена Николаевна</cp:lastModifiedBy>
  <cp:lastPrinted>2019-06-28T04:24:18Z</cp:lastPrinted>
  <dcterms:created xsi:type="dcterms:W3CDTF">2014-01-13T03:18:31Z</dcterms:created>
  <dcterms:modified xsi:type="dcterms:W3CDTF">2019-06-28T04:40:11Z</dcterms:modified>
</cp:coreProperties>
</file>