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17955" windowHeight="10395"/>
  </bookViews>
  <sheets>
    <sheet name=" янв-июнь 2019" sheetId="1" r:id="rId1"/>
  </sheets>
  <calcPr calcId="145621" refMode="R1C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Q10" i="1"/>
  <c r="R10" i="1"/>
  <c r="T10" i="1"/>
  <c r="U10" i="1"/>
  <c r="W10" i="1"/>
  <c r="X10" i="1"/>
  <c r="Z10" i="1"/>
  <c r="E20" i="1"/>
  <c r="F20" i="1"/>
  <c r="G20" i="1"/>
  <c r="H20" i="1"/>
  <c r="I20" i="1"/>
  <c r="J20" i="1"/>
  <c r="K20" i="1"/>
  <c r="L20" i="1"/>
  <c r="M20" i="1"/>
  <c r="N20" i="1"/>
  <c r="O20" i="1"/>
  <c r="Q20" i="1"/>
  <c r="R20" i="1"/>
  <c r="T20" i="1"/>
  <c r="U20" i="1"/>
  <c r="W20" i="1"/>
  <c r="X20" i="1"/>
  <c r="Z20" i="1"/>
  <c r="D20" i="1"/>
  <c r="T18" i="1"/>
  <c r="U18" i="1"/>
  <c r="W18" i="1"/>
  <c r="X18" i="1"/>
  <c r="Z18" i="1"/>
  <c r="E18" i="1"/>
  <c r="F18" i="1"/>
  <c r="G18" i="1"/>
  <c r="H18" i="1"/>
  <c r="I18" i="1"/>
  <c r="J18" i="1"/>
  <c r="K18" i="1"/>
  <c r="L18" i="1"/>
  <c r="M18" i="1"/>
  <c r="N18" i="1"/>
  <c r="O18" i="1"/>
  <c r="Q18" i="1"/>
  <c r="R18" i="1"/>
  <c r="D18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T16" i="1"/>
  <c r="U16" i="1"/>
  <c r="W16" i="1"/>
  <c r="X16" i="1"/>
  <c r="Z16" i="1"/>
  <c r="D16" i="1"/>
  <c r="E14" i="1"/>
  <c r="F14" i="1"/>
  <c r="G14" i="1"/>
  <c r="H14" i="1"/>
  <c r="I14" i="1"/>
  <c r="J14" i="1"/>
  <c r="K14" i="1"/>
  <c r="L14" i="1"/>
  <c r="M14" i="1"/>
  <c r="N14" i="1"/>
  <c r="O14" i="1"/>
  <c r="Q14" i="1"/>
  <c r="R14" i="1"/>
  <c r="T14" i="1"/>
  <c r="U14" i="1"/>
  <c r="W14" i="1"/>
  <c r="X14" i="1"/>
  <c r="Z14" i="1"/>
  <c r="D14" i="1"/>
  <c r="I12" i="1"/>
  <c r="J12" i="1"/>
  <c r="K12" i="1"/>
  <c r="L12" i="1"/>
  <c r="M12" i="1"/>
  <c r="N12" i="1"/>
  <c r="O12" i="1"/>
  <c r="Q12" i="1"/>
  <c r="R12" i="1"/>
  <c r="T12" i="1"/>
  <c r="U12" i="1"/>
  <c r="W12" i="1"/>
  <c r="X12" i="1"/>
  <c r="Z12" i="1"/>
  <c r="G12" i="1"/>
  <c r="H12" i="1"/>
  <c r="E12" i="1"/>
  <c r="F12" i="1"/>
  <c r="D12" i="1"/>
  <c r="E8" i="1"/>
  <c r="F8" i="1"/>
  <c r="G8" i="1"/>
  <c r="H8" i="1"/>
  <c r="I8" i="1"/>
  <c r="J8" i="1"/>
  <c r="K8" i="1"/>
  <c r="L8" i="1"/>
  <c r="M8" i="1"/>
  <c r="N8" i="1"/>
  <c r="O8" i="1"/>
  <c r="Q8" i="1"/>
  <c r="R8" i="1"/>
  <c r="T8" i="1"/>
  <c r="U8" i="1"/>
  <c r="W8" i="1"/>
  <c r="X8" i="1"/>
  <c r="Z8" i="1"/>
  <c r="D8" i="1"/>
  <c r="D10" i="1"/>
  <c r="E21" i="1" l="1"/>
  <c r="F21" i="1"/>
  <c r="G21" i="1"/>
  <c r="H21" i="1"/>
  <c r="I21" i="1"/>
  <c r="J21" i="1"/>
  <c r="K21" i="1"/>
  <c r="L21" i="1"/>
  <c r="M21" i="1"/>
  <c r="N21" i="1"/>
  <c r="O21" i="1"/>
  <c r="Q21" i="1"/>
  <c r="R21" i="1"/>
  <c r="T21" i="1"/>
  <c r="U21" i="1"/>
  <c r="W21" i="1"/>
  <c r="X21" i="1"/>
  <c r="Z21" i="1"/>
  <c r="D21" i="1"/>
  <c r="E19" i="1"/>
  <c r="F19" i="1"/>
  <c r="G19" i="1"/>
  <c r="H19" i="1"/>
  <c r="I19" i="1"/>
  <c r="J19" i="1"/>
  <c r="K19" i="1"/>
  <c r="L19" i="1"/>
  <c r="M19" i="1"/>
  <c r="N19" i="1"/>
  <c r="O19" i="1"/>
  <c r="Q19" i="1"/>
  <c r="R19" i="1"/>
  <c r="T19" i="1"/>
  <c r="U19" i="1"/>
  <c r="W19" i="1"/>
  <c r="X19" i="1"/>
  <c r="Z19" i="1"/>
  <c r="D19" i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T17" i="1"/>
  <c r="U17" i="1"/>
  <c r="W17" i="1"/>
  <c r="X17" i="1"/>
  <c r="Z17" i="1"/>
  <c r="D17" i="1"/>
  <c r="E15" i="1"/>
  <c r="F15" i="1"/>
  <c r="G15" i="1"/>
  <c r="H15" i="1"/>
  <c r="I15" i="1"/>
  <c r="J15" i="1"/>
  <c r="K15" i="1"/>
  <c r="L15" i="1"/>
  <c r="M15" i="1"/>
  <c r="N15" i="1"/>
  <c r="O15" i="1"/>
  <c r="Q15" i="1"/>
  <c r="R15" i="1"/>
  <c r="T15" i="1"/>
  <c r="U15" i="1"/>
  <c r="W15" i="1"/>
  <c r="X15" i="1"/>
  <c r="Z15" i="1"/>
  <c r="D15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T13" i="1"/>
  <c r="U13" i="1"/>
  <c r="W13" i="1"/>
  <c r="X13" i="1"/>
  <c r="Z13" i="1"/>
  <c r="D13" i="1"/>
  <c r="E11" i="1"/>
  <c r="F11" i="1"/>
  <c r="G11" i="1"/>
  <c r="H11" i="1"/>
  <c r="I11" i="1"/>
  <c r="J11" i="1"/>
  <c r="K11" i="1"/>
  <c r="L11" i="1"/>
  <c r="M11" i="1"/>
  <c r="N11" i="1"/>
  <c r="O11" i="1"/>
  <c r="Q11" i="1"/>
  <c r="R11" i="1"/>
  <c r="T11" i="1"/>
  <c r="U11" i="1"/>
  <c r="W11" i="1"/>
  <c r="X11" i="1"/>
  <c r="Z11" i="1"/>
  <c r="D11" i="1"/>
  <c r="E9" i="1"/>
  <c r="F9" i="1"/>
  <c r="G9" i="1"/>
  <c r="H9" i="1"/>
  <c r="I9" i="1"/>
  <c r="J9" i="1"/>
  <c r="K9" i="1"/>
  <c r="L9" i="1"/>
  <c r="M9" i="1"/>
  <c r="N9" i="1"/>
  <c r="O9" i="1"/>
  <c r="Q9" i="1"/>
  <c r="R9" i="1"/>
  <c r="T9" i="1"/>
  <c r="U9" i="1"/>
  <c r="W9" i="1"/>
  <c r="X9" i="1"/>
  <c r="Z9" i="1"/>
  <c r="D9" i="1"/>
  <c r="E7" i="1"/>
  <c r="F7" i="1"/>
  <c r="G7" i="1"/>
  <c r="H7" i="1"/>
  <c r="I7" i="1"/>
  <c r="J7" i="1"/>
  <c r="K7" i="1"/>
  <c r="L7" i="1"/>
  <c r="M7" i="1"/>
  <c r="N7" i="1"/>
  <c r="O7" i="1"/>
  <c r="Q7" i="1"/>
  <c r="R7" i="1"/>
  <c r="T7" i="1"/>
  <c r="U7" i="1"/>
  <c r="W7" i="1"/>
  <c r="X7" i="1"/>
  <c r="Z7" i="1"/>
  <c r="D7" i="1"/>
</calcChain>
</file>

<file path=xl/sharedStrings.xml><?xml version="1.0" encoding="utf-8"?>
<sst xmlns="http://schemas.openxmlformats.org/spreadsheetml/2006/main" count="62" uniqueCount="27">
  <si>
    <t>Вид (степень) благоустройства дома</t>
  </si>
  <si>
    <t>Норматив потребления горячей воды на 1 человека в месяц (куб.м/чел/мес)</t>
  </si>
  <si>
    <t>Источник теплоснабжения</t>
  </si>
  <si>
    <t>Стоимость тепловой энергии с источника теплоснабжения с НДС (руб/Гкал)</t>
  </si>
  <si>
    <t>Тип горячего водоразбора:</t>
  </si>
  <si>
    <t>Централизованное теплоснабжение</t>
  </si>
  <si>
    <t>Открытый</t>
  </si>
  <si>
    <t>Закрытый</t>
  </si>
  <si>
    <t>Закрытый с ЦТП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</si>
  <si>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</si>
  <si>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</si>
  <si>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</si>
  <si>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</si>
  <si>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Котельные  станция Зональная</t>
  </si>
  <si>
    <t>Водопровод в домах высотой свыше 12 этажей с центральным горячим водоснабжением, канализацией, (руб/куб.м)</t>
  </si>
  <si>
    <t>Стоимость 1 куб.м. горячей воды (руб./куб.м)</t>
  </si>
  <si>
    <t>Стоимость  горячей воды в месяц на 1 человека (руб)</t>
  </si>
  <si>
    <t>Водопровод в домах с канализацией, горячим водоснабжением, без ванн (руб/куб.м.)</t>
  </si>
  <si>
    <t>Водопровод в домах с душами при всех комнатах (руб/куб.м.)</t>
  </si>
  <si>
    <t>Водопровод в домах с мойкой и душем, канализацией. (руб/куб.м.)</t>
  </si>
  <si>
    <t>Водопровод в домах с канализацией, мойкой, душем и ванной 1500-1700мм.(руб/куб.м.)</t>
  </si>
  <si>
    <t>Водопровод в домах с сидячей ванной, оборудованными душами.(руб/куб.м.)</t>
  </si>
  <si>
    <t>Водопровод в домах с общими кухнями, блоками душевых на этаже, при жилых комнатах, в каждой секции (руб/куб.м)</t>
  </si>
  <si>
    <t>Водопровод в домах с душами при всех жилых комнатах.(руб/куб.м)</t>
  </si>
  <si>
    <t>СОРАН</t>
  </si>
  <si>
    <t>Угольные котельные</t>
  </si>
  <si>
    <t>Размер платы с 01 января по 30 июня 2019г. для населения на коммунальную услугу  ГВС.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</si>
</sst>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justify"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zoomScaleNormal="100" workbookViewId="0">
      <selection activeCell="B3" sqref="B3:B5"/>
    </sheetView>
  </sheetViews>
  <sheetFormatPr defaultRowHeight="15" x14ac:dyDescent="0.25"/>
  <cols>
    <col min="1" max="1" width="23.42578125" customWidth="1"/>
    <col min="2" max="2" width="17.5703125" customWidth="1"/>
    <col min="3" max="3" width="28.28515625" customWidth="1"/>
    <col min="4" max="5" width="10.28515625" customWidth="1"/>
    <col min="6" max="6" width="9.85546875" customWidth="1"/>
    <col min="7" max="7" width="11.28515625" customWidth="1"/>
    <col min="8" max="8" width="10.7109375" customWidth="1"/>
    <col min="9" max="9" width="10.140625" customWidth="1"/>
    <col min="10" max="10" width="11.42578125" customWidth="1"/>
    <col min="11" max="11" width="10.7109375" customWidth="1"/>
    <col min="12" max="12" width="10.140625" customWidth="1"/>
    <col min="13" max="13" width="10" customWidth="1"/>
    <col min="14" max="14" width="10.140625" customWidth="1"/>
    <col min="15" max="15" width="11.28515625" customWidth="1"/>
    <col min="16" max="16" width="10" customWidth="1"/>
    <col min="17" max="17" width="9.7109375" customWidth="1"/>
    <col min="18" max="18" width="11.28515625" customWidth="1"/>
    <col min="19" max="20" width="10.140625" customWidth="1"/>
    <col min="21" max="21" width="11.140625" customWidth="1"/>
    <col min="22" max="22" width="10.42578125" customWidth="1"/>
    <col min="23" max="23" width="10.5703125" customWidth="1"/>
    <col min="24" max="24" width="10.42578125" customWidth="1"/>
    <col min="25" max="26" width="10.85546875" customWidth="1"/>
    <col min="27" max="27" width="10.7109375" customWidth="1"/>
  </cols>
  <sheetData>
    <row r="1" spans="1:27" x14ac:dyDescent="0.25">
      <c r="A1" s="5" t="s">
        <v>26</v>
      </c>
    </row>
    <row r="3" spans="1:27" ht="82.5" customHeight="1" x14ac:dyDescent="0.25">
      <c r="A3" s="14" t="s">
        <v>0</v>
      </c>
      <c r="B3" s="14" t="s">
        <v>1</v>
      </c>
      <c r="C3" s="1" t="s">
        <v>2</v>
      </c>
      <c r="D3" s="8" t="s">
        <v>5</v>
      </c>
      <c r="E3" s="9"/>
      <c r="F3" s="10"/>
      <c r="G3" s="8" t="s">
        <v>25</v>
      </c>
      <c r="H3" s="9"/>
      <c r="I3" s="10"/>
      <c r="J3" s="8" t="s">
        <v>9</v>
      </c>
      <c r="K3" s="9"/>
      <c r="L3" s="10"/>
      <c r="M3" s="8" t="s">
        <v>10</v>
      </c>
      <c r="N3" s="9"/>
      <c r="O3" s="10"/>
      <c r="P3" s="8" t="s">
        <v>11</v>
      </c>
      <c r="Q3" s="9"/>
      <c r="R3" s="10"/>
      <c r="S3" s="8" t="s">
        <v>12</v>
      </c>
      <c r="T3" s="9"/>
      <c r="U3" s="10"/>
      <c r="V3" s="8" t="s">
        <v>13</v>
      </c>
      <c r="W3" s="9"/>
      <c r="X3" s="10"/>
      <c r="Y3" s="8" t="s">
        <v>24</v>
      </c>
      <c r="Z3" s="9"/>
      <c r="AA3" s="10"/>
    </row>
    <row r="4" spans="1:27" ht="45" x14ac:dyDescent="0.25">
      <c r="A4" s="14"/>
      <c r="B4" s="14"/>
      <c r="C4" s="1" t="s">
        <v>3</v>
      </c>
      <c r="D4" s="11">
        <v>1725.78</v>
      </c>
      <c r="E4" s="12"/>
      <c r="F4" s="13"/>
      <c r="G4" s="11">
        <v>5098.8999999999996</v>
      </c>
      <c r="H4" s="12"/>
      <c r="I4" s="13"/>
      <c r="J4" s="11">
        <v>3331.52</v>
      </c>
      <c r="K4" s="12"/>
      <c r="L4" s="13"/>
      <c r="M4" s="11">
        <v>2091.96</v>
      </c>
      <c r="N4" s="12"/>
      <c r="O4" s="13"/>
      <c r="P4" s="11">
        <v>1883.89</v>
      </c>
      <c r="Q4" s="12"/>
      <c r="R4" s="13"/>
      <c r="S4" s="11">
        <v>4156.42</v>
      </c>
      <c r="T4" s="12"/>
      <c r="U4" s="13"/>
      <c r="V4" s="11">
        <v>1691.26</v>
      </c>
      <c r="W4" s="12"/>
      <c r="X4" s="13"/>
      <c r="Y4" s="11">
        <v>1725.78</v>
      </c>
      <c r="Z4" s="12"/>
      <c r="AA4" s="13"/>
    </row>
    <row r="5" spans="1:27" ht="33.75" customHeight="1" x14ac:dyDescent="0.25">
      <c r="A5" s="14"/>
      <c r="B5" s="14"/>
      <c r="C5" s="1" t="s">
        <v>4</v>
      </c>
      <c r="D5" s="1" t="s">
        <v>6</v>
      </c>
      <c r="E5" s="1" t="s">
        <v>8</v>
      </c>
      <c r="F5" s="1" t="s">
        <v>7</v>
      </c>
      <c r="G5" s="1" t="s">
        <v>6</v>
      </c>
      <c r="H5" s="1" t="s">
        <v>8</v>
      </c>
      <c r="I5" s="1" t="s">
        <v>7</v>
      </c>
      <c r="J5" s="1" t="s">
        <v>6</v>
      </c>
      <c r="K5" s="1" t="s">
        <v>8</v>
      </c>
      <c r="L5" s="1" t="s">
        <v>7</v>
      </c>
      <c r="M5" s="1" t="s">
        <v>6</v>
      </c>
      <c r="N5" s="1" t="s">
        <v>8</v>
      </c>
      <c r="O5" s="1" t="s">
        <v>7</v>
      </c>
      <c r="P5" s="1" t="s">
        <v>6</v>
      </c>
      <c r="Q5" s="1" t="s">
        <v>8</v>
      </c>
      <c r="R5" s="1" t="s">
        <v>7</v>
      </c>
      <c r="S5" s="1" t="s">
        <v>6</v>
      </c>
      <c r="T5" s="1" t="s">
        <v>8</v>
      </c>
      <c r="U5" s="1" t="s">
        <v>7</v>
      </c>
      <c r="V5" s="1" t="s">
        <v>6</v>
      </c>
      <c r="W5" s="1" t="s">
        <v>8</v>
      </c>
      <c r="X5" s="1" t="s">
        <v>7</v>
      </c>
      <c r="Y5" s="1" t="s">
        <v>6</v>
      </c>
      <c r="Z5" s="1" t="s">
        <v>8</v>
      </c>
      <c r="AA5" s="1" t="s">
        <v>7</v>
      </c>
    </row>
    <row r="6" spans="1:27" ht="51" customHeight="1" x14ac:dyDescent="0.25">
      <c r="A6" s="14" t="s">
        <v>14</v>
      </c>
      <c r="B6" s="17">
        <v>3.5</v>
      </c>
      <c r="C6" s="2" t="s">
        <v>15</v>
      </c>
      <c r="D6" s="3">
        <v>116.75</v>
      </c>
      <c r="E6" s="3">
        <v>145.32</v>
      </c>
      <c r="F6" s="3">
        <v>104.88</v>
      </c>
      <c r="G6" s="3">
        <v>389.12</v>
      </c>
      <c r="H6" s="3">
        <v>347.16</v>
      </c>
      <c r="I6" s="3">
        <v>306.72000000000003</v>
      </c>
      <c r="J6" s="3">
        <v>272.42</v>
      </c>
      <c r="K6" s="3">
        <v>241.01</v>
      </c>
      <c r="L6" s="3">
        <v>200.57</v>
      </c>
      <c r="M6" s="3">
        <v>158.46</v>
      </c>
      <c r="N6" s="3">
        <v>154.84</v>
      </c>
      <c r="O6" s="3">
        <v>114.4</v>
      </c>
      <c r="P6" s="3"/>
      <c r="Q6" s="3">
        <v>139.47999999999999</v>
      </c>
      <c r="R6" s="3">
        <v>99.04</v>
      </c>
      <c r="S6" s="3"/>
      <c r="T6" s="3">
        <v>323.87</v>
      </c>
      <c r="U6" s="3">
        <v>283.43</v>
      </c>
      <c r="V6" s="3"/>
      <c r="W6" s="3">
        <v>165.08</v>
      </c>
      <c r="X6" s="3">
        <v>99.6</v>
      </c>
      <c r="Y6" s="3"/>
      <c r="Z6" s="3">
        <v>145.32</v>
      </c>
      <c r="AA6" s="3"/>
    </row>
    <row r="7" spans="1:27" ht="55.5" customHeight="1" x14ac:dyDescent="0.25">
      <c r="A7" s="14"/>
      <c r="B7" s="17"/>
      <c r="C7" s="2" t="s">
        <v>16</v>
      </c>
      <c r="D7" s="6">
        <f>D6*3.5</f>
        <v>408.625</v>
      </c>
      <c r="E7" s="6">
        <f t="shared" ref="E7:Z7" si="0">E6*3.5</f>
        <v>508.62</v>
      </c>
      <c r="F7" s="6">
        <f t="shared" si="0"/>
        <v>367.08</v>
      </c>
      <c r="G7" s="6">
        <f t="shared" si="0"/>
        <v>1361.92</v>
      </c>
      <c r="H7" s="6">
        <f t="shared" si="0"/>
        <v>1215.0600000000002</v>
      </c>
      <c r="I7" s="6">
        <f t="shared" si="0"/>
        <v>1073.52</v>
      </c>
      <c r="J7" s="6">
        <f t="shared" si="0"/>
        <v>953.47</v>
      </c>
      <c r="K7" s="6">
        <f t="shared" si="0"/>
        <v>843.53499999999997</v>
      </c>
      <c r="L7" s="6">
        <f t="shared" si="0"/>
        <v>701.995</v>
      </c>
      <c r="M7" s="6">
        <f t="shared" si="0"/>
        <v>554.61</v>
      </c>
      <c r="N7" s="6">
        <f t="shared" si="0"/>
        <v>541.94000000000005</v>
      </c>
      <c r="O7" s="6">
        <f t="shared" si="0"/>
        <v>400.40000000000003</v>
      </c>
      <c r="P7" s="6"/>
      <c r="Q7" s="6">
        <f t="shared" si="0"/>
        <v>488.17999999999995</v>
      </c>
      <c r="R7" s="6">
        <f t="shared" si="0"/>
        <v>346.64000000000004</v>
      </c>
      <c r="S7" s="6"/>
      <c r="T7" s="6">
        <f t="shared" si="0"/>
        <v>1133.5450000000001</v>
      </c>
      <c r="U7" s="6">
        <f t="shared" si="0"/>
        <v>992.005</v>
      </c>
      <c r="V7" s="6"/>
      <c r="W7" s="6">
        <f t="shared" si="0"/>
        <v>577.78000000000009</v>
      </c>
      <c r="X7" s="6">
        <f t="shared" si="0"/>
        <v>348.59999999999997</v>
      </c>
      <c r="Y7" s="6"/>
      <c r="Z7" s="6">
        <f t="shared" si="0"/>
        <v>508.62</v>
      </c>
      <c r="AA7" s="6"/>
    </row>
    <row r="8" spans="1:27" ht="49.5" customHeight="1" x14ac:dyDescent="0.25">
      <c r="A8" s="14" t="s">
        <v>17</v>
      </c>
      <c r="B8" s="15">
        <v>1.52</v>
      </c>
      <c r="C8" s="4" t="s">
        <v>15</v>
      </c>
      <c r="D8" s="7">
        <f>D6</f>
        <v>116.75</v>
      </c>
      <c r="E8" s="7">
        <f t="shared" ref="E8:Z8" si="1">E6</f>
        <v>145.32</v>
      </c>
      <c r="F8" s="7">
        <f t="shared" si="1"/>
        <v>104.88</v>
      </c>
      <c r="G8" s="7">
        <f t="shared" si="1"/>
        <v>389.12</v>
      </c>
      <c r="H8" s="7">
        <f t="shared" si="1"/>
        <v>347.16</v>
      </c>
      <c r="I8" s="7">
        <f t="shared" si="1"/>
        <v>306.72000000000003</v>
      </c>
      <c r="J8" s="7">
        <f t="shared" si="1"/>
        <v>272.42</v>
      </c>
      <c r="K8" s="7">
        <f t="shared" si="1"/>
        <v>241.01</v>
      </c>
      <c r="L8" s="7">
        <f t="shared" si="1"/>
        <v>200.57</v>
      </c>
      <c r="M8" s="7">
        <f t="shared" si="1"/>
        <v>158.46</v>
      </c>
      <c r="N8" s="7">
        <f t="shared" si="1"/>
        <v>154.84</v>
      </c>
      <c r="O8" s="7">
        <f t="shared" si="1"/>
        <v>114.4</v>
      </c>
      <c r="P8" s="7"/>
      <c r="Q8" s="7">
        <f t="shared" si="1"/>
        <v>139.47999999999999</v>
      </c>
      <c r="R8" s="7">
        <f t="shared" si="1"/>
        <v>99.04</v>
      </c>
      <c r="S8" s="7"/>
      <c r="T8" s="7">
        <f t="shared" si="1"/>
        <v>323.87</v>
      </c>
      <c r="U8" s="7">
        <f t="shared" si="1"/>
        <v>283.43</v>
      </c>
      <c r="V8" s="7"/>
      <c r="W8" s="7">
        <f t="shared" si="1"/>
        <v>165.08</v>
      </c>
      <c r="X8" s="7">
        <f t="shared" si="1"/>
        <v>99.6</v>
      </c>
      <c r="Y8" s="7"/>
      <c r="Z8" s="7">
        <f t="shared" si="1"/>
        <v>145.32</v>
      </c>
      <c r="AA8" s="7"/>
    </row>
    <row r="9" spans="1:27" ht="57" customHeight="1" x14ac:dyDescent="0.25">
      <c r="A9" s="14"/>
      <c r="B9" s="16"/>
      <c r="C9" s="4" t="s">
        <v>16</v>
      </c>
      <c r="D9" s="6">
        <f>D8*1.52</f>
        <v>177.46</v>
      </c>
      <c r="E9" s="6">
        <f t="shared" ref="E9:Z9" si="2">E8*1.52</f>
        <v>220.88639999999998</v>
      </c>
      <c r="F9" s="6">
        <f t="shared" si="2"/>
        <v>159.41759999999999</v>
      </c>
      <c r="G9" s="6">
        <f t="shared" si="2"/>
        <v>591.4624</v>
      </c>
      <c r="H9" s="6">
        <f t="shared" si="2"/>
        <v>527.68320000000006</v>
      </c>
      <c r="I9" s="6">
        <f t="shared" si="2"/>
        <v>466.21440000000007</v>
      </c>
      <c r="J9" s="6">
        <f t="shared" si="2"/>
        <v>414.07840000000004</v>
      </c>
      <c r="K9" s="6">
        <f t="shared" si="2"/>
        <v>366.33519999999999</v>
      </c>
      <c r="L9" s="6">
        <f t="shared" si="2"/>
        <v>304.8664</v>
      </c>
      <c r="M9" s="6">
        <f t="shared" si="2"/>
        <v>240.85920000000002</v>
      </c>
      <c r="N9" s="6">
        <f t="shared" si="2"/>
        <v>235.35680000000002</v>
      </c>
      <c r="O9" s="6">
        <f t="shared" si="2"/>
        <v>173.88800000000001</v>
      </c>
      <c r="P9" s="6"/>
      <c r="Q9" s="6">
        <f t="shared" si="2"/>
        <v>212.00959999999998</v>
      </c>
      <c r="R9" s="6">
        <f t="shared" si="2"/>
        <v>150.54080000000002</v>
      </c>
      <c r="S9" s="6"/>
      <c r="T9" s="6">
        <f t="shared" si="2"/>
        <v>492.2824</v>
      </c>
      <c r="U9" s="6">
        <f t="shared" si="2"/>
        <v>430.81360000000001</v>
      </c>
      <c r="V9" s="6"/>
      <c r="W9" s="6">
        <f t="shared" si="2"/>
        <v>250.92160000000001</v>
      </c>
      <c r="X9" s="6">
        <f t="shared" si="2"/>
        <v>151.392</v>
      </c>
      <c r="Y9" s="6"/>
      <c r="Z9" s="6">
        <f t="shared" si="2"/>
        <v>220.88639999999998</v>
      </c>
      <c r="AA9" s="3"/>
    </row>
    <row r="10" spans="1:27" ht="51.75" customHeight="1" x14ac:dyDescent="0.25">
      <c r="A10" s="14" t="s">
        <v>18</v>
      </c>
      <c r="B10" s="15">
        <v>1.83</v>
      </c>
      <c r="C10" s="4" t="s">
        <v>15</v>
      </c>
      <c r="D10" s="3">
        <f>D6</f>
        <v>116.75</v>
      </c>
      <c r="E10" s="7">
        <f t="shared" ref="E10:Z10" si="3">E6</f>
        <v>145.32</v>
      </c>
      <c r="F10" s="7">
        <f t="shared" si="3"/>
        <v>104.88</v>
      </c>
      <c r="G10" s="7">
        <f t="shared" si="3"/>
        <v>389.12</v>
      </c>
      <c r="H10" s="7">
        <f t="shared" si="3"/>
        <v>347.16</v>
      </c>
      <c r="I10" s="7">
        <f t="shared" si="3"/>
        <v>306.72000000000003</v>
      </c>
      <c r="J10" s="7">
        <f t="shared" si="3"/>
        <v>272.42</v>
      </c>
      <c r="K10" s="7">
        <f t="shared" si="3"/>
        <v>241.01</v>
      </c>
      <c r="L10" s="7">
        <f t="shared" si="3"/>
        <v>200.57</v>
      </c>
      <c r="M10" s="7">
        <f t="shared" si="3"/>
        <v>158.46</v>
      </c>
      <c r="N10" s="7">
        <f t="shared" si="3"/>
        <v>154.84</v>
      </c>
      <c r="O10" s="7">
        <f t="shared" si="3"/>
        <v>114.4</v>
      </c>
      <c r="P10" s="7"/>
      <c r="Q10" s="7">
        <f t="shared" si="3"/>
        <v>139.47999999999999</v>
      </c>
      <c r="R10" s="7">
        <f t="shared" si="3"/>
        <v>99.04</v>
      </c>
      <c r="S10" s="7"/>
      <c r="T10" s="7">
        <f t="shared" si="3"/>
        <v>323.87</v>
      </c>
      <c r="U10" s="7">
        <f t="shared" si="3"/>
        <v>283.43</v>
      </c>
      <c r="V10" s="7"/>
      <c r="W10" s="7">
        <f t="shared" si="3"/>
        <v>165.08</v>
      </c>
      <c r="X10" s="7">
        <f t="shared" si="3"/>
        <v>99.6</v>
      </c>
      <c r="Y10" s="7"/>
      <c r="Z10" s="7">
        <f t="shared" si="3"/>
        <v>145.32</v>
      </c>
      <c r="AA10" s="7"/>
    </row>
    <row r="11" spans="1:27" ht="47.25" customHeight="1" x14ac:dyDescent="0.25">
      <c r="A11" s="14"/>
      <c r="B11" s="16"/>
      <c r="C11" s="4" t="s">
        <v>16</v>
      </c>
      <c r="D11" s="6">
        <f>D10*1.83</f>
        <v>213.6525</v>
      </c>
      <c r="E11" s="6">
        <f t="shared" ref="E11:Z11" si="4">E10*1.83</f>
        <v>265.93560000000002</v>
      </c>
      <c r="F11" s="6">
        <f t="shared" si="4"/>
        <v>191.93039999999999</v>
      </c>
      <c r="G11" s="6">
        <f t="shared" si="4"/>
        <v>712.08960000000002</v>
      </c>
      <c r="H11" s="6">
        <f t="shared" si="4"/>
        <v>635.30280000000005</v>
      </c>
      <c r="I11" s="6">
        <f t="shared" si="4"/>
        <v>561.2976000000001</v>
      </c>
      <c r="J11" s="6">
        <f t="shared" si="4"/>
        <v>498.52860000000004</v>
      </c>
      <c r="K11" s="6">
        <f t="shared" si="4"/>
        <v>441.04829999999998</v>
      </c>
      <c r="L11" s="6">
        <f t="shared" si="4"/>
        <v>367.04309999999998</v>
      </c>
      <c r="M11" s="6">
        <f t="shared" si="4"/>
        <v>289.98180000000002</v>
      </c>
      <c r="N11" s="6">
        <f t="shared" si="4"/>
        <v>283.35720000000003</v>
      </c>
      <c r="O11" s="6">
        <f t="shared" si="4"/>
        <v>209.35200000000003</v>
      </c>
      <c r="P11" s="6"/>
      <c r="Q11" s="6">
        <f t="shared" si="4"/>
        <v>255.2484</v>
      </c>
      <c r="R11" s="6">
        <f t="shared" si="4"/>
        <v>181.24320000000003</v>
      </c>
      <c r="S11" s="6"/>
      <c r="T11" s="6">
        <f t="shared" si="4"/>
        <v>592.68209999999999</v>
      </c>
      <c r="U11" s="6">
        <f t="shared" si="4"/>
        <v>518.67690000000005</v>
      </c>
      <c r="V11" s="6"/>
      <c r="W11" s="6">
        <f t="shared" si="4"/>
        <v>302.09640000000002</v>
      </c>
      <c r="X11" s="6">
        <f t="shared" si="4"/>
        <v>182.268</v>
      </c>
      <c r="Y11" s="6"/>
      <c r="Z11" s="6">
        <f t="shared" si="4"/>
        <v>265.93560000000002</v>
      </c>
      <c r="AA11" s="3"/>
    </row>
    <row r="12" spans="1:27" ht="44.25" customHeight="1" x14ac:dyDescent="0.25">
      <c r="A12" s="14" t="s">
        <v>19</v>
      </c>
      <c r="B12" s="15">
        <v>3.04</v>
      </c>
      <c r="C12" s="4" t="s">
        <v>15</v>
      </c>
      <c r="D12" s="3">
        <f>D6</f>
        <v>116.75</v>
      </c>
      <c r="E12" s="7">
        <f t="shared" ref="E12:Z12" si="5">E6</f>
        <v>145.32</v>
      </c>
      <c r="F12" s="7">
        <f t="shared" si="5"/>
        <v>104.88</v>
      </c>
      <c r="G12" s="7">
        <f>G6</f>
        <v>389.12</v>
      </c>
      <c r="H12" s="7">
        <f t="shared" si="5"/>
        <v>347.16</v>
      </c>
      <c r="I12" s="7">
        <f t="shared" si="5"/>
        <v>306.72000000000003</v>
      </c>
      <c r="J12" s="7">
        <f t="shared" si="5"/>
        <v>272.42</v>
      </c>
      <c r="K12" s="7">
        <f t="shared" si="5"/>
        <v>241.01</v>
      </c>
      <c r="L12" s="7">
        <f t="shared" si="5"/>
        <v>200.57</v>
      </c>
      <c r="M12" s="7">
        <f t="shared" si="5"/>
        <v>158.46</v>
      </c>
      <c r="N12" s="7">
        <f t="shared" si="5"/>
        <v>154.84</v>
      </c>
      <c r="O12" s="7">
        <f t="shared" si="5"/>
        <v>114.4</v>
      </c>
      <c r="P12" s="7"/>
      <c r="Q12" s="7">
        <f t="shared" si="5"/>
        <v>139.47999999999999</v>
      </c>
      <c r="R12" s="7">
        <f t="shared" si="5"/>
        <v>99.04</v>
      </c>
      <c r="S12" s="7"/>
      <c r="T12" s="7">
        <f t="shared" si="5"/>
        <v>323.87</v>
      </c>
      <c r="U12" s="7">
        <f t="shared" si="5"/>
        <v>283.43</v>
      </c>
      <c r="V12" s="7"/>
      <c r="W12" s="7">
        <f t="shared" si="5"/>
        <v>165.08</v>
      </c>
      <c r="X12" s="7">
        <f t="shared" si="5"/>
        <v>99.6</v>
      </c>
      <c r="Y12" s="7"/>
      <c r="Z12" s="7">
        <f t="shared" si="5"/>
        <v>145.32</v>
      </c>
      <c r="AA12" s="7"/>
    </row>
    <row r="13" spans="1:27" ht="41.25" customHeight="1" x14ac:dyDescent="0.25">
      <c r="A13" s="14"/>
      <c r="B13" s="16"/>
      <c r="C13" s="4" t="s">
        <v>16</v>
      </c>
      <c r="D13" s="6">
        <f>D12*3.04</f>
        <v>354.92</v>
      </c>
      <c r="E13" s="6">
        <f t="shared" ref="E13:Z13" si="6">E12*3.04</f>
        <v>441.77279999999996</v>
      </c>
      <c r="F13" s="6">
        <f t="shared" si="6"/>
        <v>318.83519999999999</v>
      </c>
      <c r="G13" s="6">
        <f t="shared" si="6"/>
        <v>1182.9248</v>
      </c>
      <c r="H13" s="6">
        <f t="shared" si="6"/>
        <v>1055.3664000000001</v>
      </c>
      <c r="I13" s="6">
        <f t="shared" si="6"/>
        <v>932.42880000000014</v>
      </c>
      <c r="J13" s="6">
        <f t="shared" si="6"/>
        <v>828.15680000000009</v>
      </c>
      <c r="K13" s="6">
        <f t="shared" si="6"/>
        <v>732.67039999999997</v>
      </c>
      <c r="L13" s="6">
        <f t="shared" si="6"/>
        <v>609.7328</v>
      </c>
      <c r="M13" s="6">
        <f t="shared" si="6"/>
        <v>481.71840000000003</v>
      </c>
      <c r="N13" s="6">
        <f t="shared" si="6"/>
        <v>470.71360000000004</v>
      </c>
      <c r="O13" s="6">
        <f t="shared" si="6"/>
        <v>347.77600000000001</v>
      </c>
      <c r="P13" s="6"/>
      <c r="Q13" s="6">
        <f t="shared" si="6"/>
        <v>424.01919999999996</v>
      </c>
      <c r="R13" s="6">
        <f t="shared" si="6"/>
        <v>301.08160000000004</v>
      </c>
      <c r="S13" s="6"/>
      <c r="T13" s="6">
        <f t="shared" si="6"/>
        <v>984.56479999999999</v>
      </c>
      <c r="U13" s="6">
        <f t="shared" si="6"/>
        <v>861.62720000000002</v>
      </c>
      <c r="V13" s="6"/>
      <c r="W13" s="6">
        <f t="shared" si="6"/>
        <v>501.84320000000002</v>
      </c>
      <c r="X13" s="6">
        <f t="shared" si="6"/>
        <v>302.78399999999999</v>
      </c>
      <c r="Y13" s="6"/>
      <c r="Z13" s="6">
        <f t="shared" si="6"/>
        <v>441.77279999999996</v>
      </c>
      <c r="AA13" s="3"/>
    </row>
    <row r="14" spans="1:27" ht="48" customHeight="1" x14ac:dyDescent="0.25">
      <c r="A14" s="14" t="s">
        <v>20</v>
      </c>
      <c r="B14" s="15">
        <v>3.65</v>
      </c>
      <c r="C14" s="4" t="s">
        <v>15</v>
      </c>
      <c r="D14" s="3">
        <f>D6</f>
        <v>116.75</v>
      </c>
      <c r="E14" s="7">
        <f t="shared" ref="E14:Z14" si="7">E6</f>
        <v>145.32</v>
      </c>
      <c r="F14" s="7">
        <f t="shared" si="7"/>
        <v>104.88</v>
      </c>
      <c r="G14" s="7">
        <f t="shared" si="7"/>
        <v>389.12</v>
      </c>
      <c r="H14" s="7">
        <f t="shared" si="7"/>
        <v>347.16</v>
      </c>
      <c r="I14" s="7">
        <f t="shared" si="7"/>
        <v>306.72000000000003</v>
      </c>
      <c r="J14" s="7">
        <f t="shared" si="7"/>
        <v>272.42</v>
      </c>
      <c r="K14" s="7">
        <f t="shared" si="7"/>
        <v>241.01</v>
      </c>
      <c r="L14" s="7">
        <f t="shared" si="7"/>
        <v>200.57</v>
      </c>
      <c r="M14" s="7">
        <f t="shared" si="7"/>
        <v>158.46</v>
      </c>
      <c r="N14" s="7">
        <f t="shared" si="7"/>
        <v>154.84</v>
      </c>
      <c r="O14" s="7">
        <f t="shared" si="7"/>
        <v>114.4</v>
      </c>
      <c r="P14" s="7"/>
      <c r="Q14" s="7">
        <f t="shared" si="7"/>
        <v>139.47999999999999</v>
      </c>
      <c r="R14" s="7">
        <f t="shared" si="7"/>
        <v>99.04</v>
      </c>
      <c r="S14" s="7"/>
      <c r="T14" s="7">
        <f t="shared" si="7"/>
        <v>323.87</v>
      </c>
      <c r="U14" s="7">
        <f t="shared" si="7"/>
        <v>283.43</v>
      </c>
      <c r="V14" s="7"/>
      <c r="W14" s="7">
        <f t="shared" si="7"/>
        <v>165.08</v>
      </c>
      <c r="X14" s="7">
        <f t="shared" si="7"/>
        <v>99.6</v>
      </c>
      <c r="Y14" s="7"/>
      <c r="Z14" s="7">
        <f t="shared" si="7"/>
        <v>145.32</v>
      </c>
      <c r="AA14" s="7"/>
    </row>
    <row r="15" spans="1:27" ht="45" customHeight="1" x14ac:dyDescent="0.25">
      <c r="A15" s="14"/>
      <c r="B15" s="16"/>
      <c r="C15" s="4" t="s">
        <v>16</v>
      </c>
      <c r="D15" s="6">
        <f>D14*3.65</f>
        <v>426.13749999999999</v>
      </c>
      <c r="E15" s="6">
        <f t="shared" ref="E15:Z15" si="8">E14*3.65</f>
        <v>530.41800000000001</v>
      </c>
      <c r="F15" s="6">
        <f t="shared" si="8"/>
        <v>382.81199999999995</v>
      </c>
      <c r="G15" s="6">
        <f t="shared" si="8"/>
        <v>1420.288</v>
      </c>
      <c r="H15" s="6">
        <f t="shared" si="8"/>
        <v>1267.134</v>
      </c>
      <c r="I15" s="6">
        <f t="shared" si="8"/>
        <v>1119.528</v>
      </c>
      <c r="J15" s="6">
        <f t="shared" si="8"/>
        <v>994.33300000000008</v>
      </c>
      <c r="K15" s="6">
        <f t="shared" si="8"/>
        <v>879.68649999999991</v>
      </c>
      <c r="L15" s="6">
        <f t="shared" si="8"/>
        <v>732.08049999999992</v>
      </c>
      <c r="M15" s="6">
        <f t="shared" si="8"/>
        <v>578.37900000000002</v>
      </c>
      <c r="N15" s="6">
        <f t="shared" si="8"/>
        <v>565.16600000000005</v>
      </c>
      <c r="O15" s="6">
        <f t="shared" si="8"/>
        <v>417.56</v>
      </c>
      <c r="P15" s="6"/>
      <c r="Q15" s="6">
        <f t="shared" si="8"/>
        <v>509.10199999999998</v>
      </c>
      <c r="R15" s="6">
        <f t="shared" si="8"/>
        <v>361.49600000000004</v>
      </c>
      <c r="S15" s="6"/>
      <c r="T15" s="6">
        <f t="shared" si="8"/>
        <v>1182.1254999999999</v>
      </c>
      <c r="U15" s="6">
        <f t="shared" si="8"/>
        <v>1034.5195000000001</v>
      </c>
      <c r="V15" s="6"/>
      <c r="W15" s="6">
        <f t="shared" si="8"/>
        <v>602.54200000000003</v>
      </c>
      <c r="X15" s="6">
        <f t="shared" si="8"/>
        <v>363.53999999999996</v>
      </c>
      <c r="Y15" s="6"/>
      <c r="Z15" s="6">
        <f t="shared" si="8"/>
        <v>530.41800000000001</v>
      </c>
      <c r="AA15" s="3"/>
    </row>
    <row r="16" spans="1:27" ht="42" customHeight="1" x14ac:dyDescent="0.25">
      <c r="A16" s="14" t="s">
        <v>21</v>
      </c>
      <c r="B16" s="15">
        <v>3.35</v>
      </c>
      <c r="C16" s="4" t="s">
        <v>15</v>
      </c>
      <c r="D16" s="3">
        <f>D6</f>
        <v>116.75</v>
      </c>
      <c r="E16" s="7">
        <f t="shared" ref="E16:Z16" si="9">E6</f>
        <v>145.32</v>
      </c>
      <c r="F16" s="7">
        <f t="shared" si="9"/>
        <v>104.88</v>
      </c>
      <c r="G16" s="7">
        <f t="shared" si="9"/>
        <v>389.12</v>
      </c>
      <c r="H16" s="7">
        <f t="shared" si="9"/>
        <v>347.16</v>
      </c>
      <c r="I16" s="7">
        <f t="shared" si="9"/>
        <v>306.72000000000003</v>
      </c>
      <c r="J16" s="7">
        <f t="shared" si="9"/>
        <v>272.42</v>
      </c>
      <c r="K16" s="7">
        <f t="shared" si="9"/>
        <v>241.01</v>
      </c>
      <c r="L16" s="7">
        <f t="shared" si="9"/>
        <v>200.57</v>
      </c>
      <c r="M16" s="7">
        <f t="shared" si="9"/>
        <v>158.46</v>
      </c>
      <c r="N16" s="7">
        <f t="shared" si="9"/>
        <v>154.84</v>
      </c>
      <c r="O16" s="7">
        <f t="shared" si="9"/>
        <v>114.4</v>
      </c>
      <c r="P16" s="7"/>
      <c r="Q16" s="7">
        <f t="shared" si="9"/>
        <v>139.47999999999999</v>
      </c>
      <c r="R16" s="7">
        <f t="shared" si="9"/>
        <v>99.04</v>
      </c>
      <c r="S16" s="7"/>
      <c r="T16" s="7">
        <f t="shared" si="9"/>
        <v>323.87</v>
      </c>
      <c r="U16" s="7">
        <f t="shared" si="9"/>
        <v>283.43</v>
      </c>
      <c r="V16" s="7"/>
      <c r="W16" s="7">
        <f t="shared" si="9"/>
        <v>165.08</v>
      </c>
      <c r="X16" s="7">
        <f t="shared" si="9"/>
        <v>99.6</v>
      </c>
      <c r="Y16" s="7"/>
      <c r="Z16" s="7">
        <f t="shared" si="9"/>
        <v>145.32</v>
      </c>
      <c r="AA16" s="7"/>
    </row>
    <row r="17" spans="1:27" ht="42" customHeight="1" x14ac:dyDescent="0.25">
      <c r="A17" s="14"/>
      <c r="B17" s="16"/>
      <c r="C17" s="4" t="s">
        <v>16</v>
      </c>
      <c r="D17" s="6">
        <f>D16*3.35</f>
        <v>391.11250000000001</v>
      </c>
      <c r="E17" s="6">
        <f t="shared" ref="E17:Z17" si="10">E16*3.35</f>
        <v>486.822</v>
      </c>
      <c r="F17" s="6">
        <f t="shared" si="10"/>
        <v>351.34800000000001</v>
      </c>
      <c r="G17" s="6">
        <f t="shared" si="10"/>
        <v>1303.5520000000001</v>
      </c>
      <c r="H17" s="6">
        <f t="shared" si="10"/>
        <v>1162.9860000000001</v>
      </c>
      <c r="I17" s="6">
        <f t="shared" si="10"/>
        <v>1027.5120000000002</v>
      </c>
      <c r="J17" s="6">
        <f t="shared" si="10"/>
        <v>912.60700000000008</v>
      </c>
      <c r="K17" s="6">
        <f t="shared" si="10"/>
        <v>807.38350000000003</v>
      </c>
      <c r="L17" s="6">
        <f t="shared" si="10"/>
        <v>671.90949999999998</v>
      </c>
      <c r="M17" s="6">
        <f t="shared" si="10"/>
        <v>530.84100000000001</v>
      </c>
      <c r="N17" s="6">
        <f t="shared" si="10"/>
        <v>518.71400000000006</v>
      </c>
      <c r="O17" s="6">
        <f t="shared" si="10"/>
        <v>383.24</v>
      </c>
      <c r="P17" s="6"/>
      <c r="Q17" s="6">
        <f t="shared" si="10"/>
        <v>467.25799999999998</v>
      </c>
      <c r="R17" s="6">
        <f t="shared" si="10"/>
        <v>331.78400000000005</v>
      </c>
      <c r="S17" s="6"/>
      <c r="T17" s="6">
        <f t="shared" si="10"/>
        <v>1084.9645</v>
      </c>
      <c r="U17" s="6">
        <f t="shared" si="10"/>
        <v>949.4905</v>
      </c>
      <c r="V17" s="6"/>
      <c r="W17" s="6">
        <f t="shared" si="10"/>
        <v>553.01800000000003</v>
      </c>
      <c r="X17" s="6">
        <f t="shared" si="10"/>
        <v>333.65999999999997</v>
      </c>
      <c r="Y17" s="6"/>
      <c r="Z17" s="6">
        <f t="shared" si="10"/>
        <v>486.822</v>
      </c>
      <c r="AA17" s="3"/>
    </row>
    <row r="18" spans="1:27" ht="48" customHeight="1" x14ac:dyDescent="0.25">
      <c r="A18" s="14" t="s">
        <v>22</v>
      </c>
      <c r="B18" s="15">
        <v>2.4300000000000002</v>
      </c>
      <c r="C18" s="4" t="s">
        <v>15</v>
      </c>
      <c r="D18" s="3">
        <f>D6</f>
        <v>116.75</v>
      </c>
      <c r="E18" s="7">
        <f t="shared" ref="E18:Z18" si="11">E6</f>
        <v>145.32</v>
      </c>
      <c r="F18" s="7">
        <f t="shared" si="11"/>
        <v>104.88</v>
      </c>
      <c r="G18" s="7">
        <f t="shared" si="11"/>
        <v>389.12</v>
      </c>
      <c r="H18" s="7">
        <f t="shared" si="11"/>
        <v>347.16</v>
      </c>
      <c r="I18" s="7">
        <f t="shared" si="11"/>
        <v>306.72000000000003</v>
      </c>
      <c r="J18" s="7">
        <f t="shared" si="11"/>
        <v>272.42</v>
      </c>
      <c r="K18" s="7">
        <f t="shared" si="11"/>
        <v>241.01</v>
      </c>
      <c r="L18" s="7">
        <f t="shared" si="11"/>
        <v>200.57</v>
      </c>
      <c r="M18" s="7">
        <f t="shared" si="11"/>
        <v>158.46</v>
      </c>
      <c r="N18" s="7">
        <f t="shared" si="11"/>
        <v>154.84</v>
      </c>
      <c r="O18" s="7">
        <f t="shared" si="11"/>
        <v>114.4</v>
      </c>
      <c r="P18" s="7"/>
      <c r="Q18" s="7">
        <f t="shared" si="11"/>
        <v>139.47999999999999</v>
      </c>
      <c r="R18" s="7">
        <f t="shared" si="11"/>
        <v>99.04</v>
      </c>
      <c r="S18" s="7"/>
      <c r="T18" s="7">
        <f t="shared" si="11"/>
        <v>323.87</v>
      </c>
      <c r="U18" s="7">
        <f t="shared" si="11"/>
        <v>283.43</v>
      </c>
      <c r="V18" s="7"/>
      <c r="W18" s="7">
        <f t="shared" si="11"/>
        <v>165.08</v>
      </c>
      <c r="X18" s="7">
        <f t="shared" si="11"/>
        <v>99.6</v>
      </c>
      <c r="Y18" s="7"/>
      <c r="Z18" s="7">
        <f t="shared" si="11"/>
        <v>145.32</v>
      </c>
      <c r="AA18" s="3"/>
    </row>
    <row r="19" spans="1:27" ht="42" customHeight="1" x14ac:dyDescent="0.25">
      <c r="A19" s="14"/>
      <c r="B19" s="16"/>
      <c r="C19" s="4" t="s">
        <v>16</v>
      </c>
      <c r="D19" s="6">
        <f>D18*2.43</f>
        <v>283.70250000000004</v>
      </c>
      <c r="E19" s="6">
        <f t="shared" ref="E19:Z19" si="12">E18*2.43</f>
        <v>353.12760000000003</v>
      </c>
      <c r="F19" s="6">
        <f t="shared" si="12"/>
        <v>254.85840000000002</v>
      </c>
      <c r="G19" s="6">
        <f t="shared" si="12"/>
        <v>945.56160000000011</v>
      </c>
      <c r="H19" s="6">
        <f t="shared" si="12"/>
        <v>843.5988000000001</v>
      </c>
      <c r="I19" s="6">
        <f t="shared" si="12"/>
        <v>745.32960000000014</v>
      </c>
      <c r="J19" s="6">
        <f t="shared" si="12"/>
        <v>661.98060000000009</v>
      </c>
      <c r="K19" s="6">
        <f t="shared" si="12"/>
        <v>585.65430000000003</v>
      </c>
      <c r="L19" s="6">
        <f t="shared" si="12"/>
        <v>487.38510000000002</v>
      </c>
      <c r="M19" s="6">
        <f t="shared" si="12"/>
        <v>385.05780000000004</v>
      </c>
      <c r="N19" s="6">
        <f t="shared" si="12"/>
        <v>376.26120000000003</v>
      </c>
      <c r="O19" s="6">
        <f t="shared" si="12"/>
        <v>277.99200000000002</v>
      </c>
      <c r="P19" s="6"/>
      <c r="Q19" s="6">
        <f t="shared" si="12"/>
        <v>338.93639999999999</v>
      </c>
      <c r="R19" s="6">
        <f t="shared" si="12"/>
        <v>240.66720000000004</v>
      </c>
      <c r="S19" s="6"/>
      <c r="T19" s="6">
        <f t="shared" si="12"/>
        <v>787.00410000000011</v>
      </c>
      <c r="U19" s="6">
        <f t="shared" si="12"/>
        <v>688.73490000000004</v>
      </c>
      <c r="V19" s="6"/>
      <c r="W19" s="6">
        <f t="shared" si="12"/>
        <v>401.14440000000008</v>
      </c>
      <c r="X19" s="6">
        <f t="shared" si="12"/>
        <v>242.02799999999999</v>
      </c>
      <c r="Y19" s="6"/>
      <c r="Z19" s="6">
        <f t="shared" si="12"/>
        <v>353.12760000000003</v>
      </c>
      <c r="AA19" s="3"/>
    </row>
    <row r="20" spans="1:27" ht="48.75" customHeight="1" x14ac:dyDescent="0.25">
      <c r="A20" s="14" t="s">
        <v>23</v>
      </c>
      <c r="B20" s="15">
        <v>1.52</v>
      </c>
      <c r="C20" s="4" t="s">
        <v>15</v>
      </c>
      <c r="D20" s="3">
        <f>D6</f>
        <v>116.75</v>
      </c>
      <c r="E20" s="7">
        <f t="shared" ref="E20:Z20" si="13">E6</f>
        <v>145.32</v>
      </c>
      <c r="F20" s="7">
        <f t="shared" si="13"/>
        <v>104.88</v>
      </c>
      <c r="G20" s="7">
        <f t="shared" si="13"/>
        <v>389.12</v>
      </c>
      <c r="H20" s="7">
        <f t="shared" si="13"/>
        <v>347.16</v>
      </c>
      <c r="I20" s="7">
        <f t="shared" si="13"/>
        <v>306.72000000000003</v>
      </c>
      <c r="J20" s="7">
        <f t="shared" si="13"/>
        <v>272.42</v>
      </c>
      <c r="K20" s="7">
        <f t="shared" si="13"/>
        <v>241.01</v>
      </c>
      <c r="L20" s="7">
        <f t="shared" si="13"/>
        <v>200.57</v>
      </c>
      <c r="M20" s="7">
        <f t="shared" si="13"/>
        <v>158.46</v>
      </c>
      <c r="N20" s="7">
        <f t="shared" si="13"/>
        <v>154.84</v>
      </c>
      <c r="O20" s="7">
        <f t="shared" si="13"/>
        <v>114.4</v>
      </c>
      <c r="P20" s="7"/>
      <c r="Q20" s="7">
        <f t="shared" si="13"/>
        <v>139.47999999999999</v>
      </c>
      <c r="R20" s="7">
        <f t="shared" si="13"/>
        <v>99.04</v>
      </c>
      <c r="S20" s="7"/>
      <c r="T20" s="7">
        <f t="shared" si="13"/>
        <v>323.87</v>
      </c>
      <c r="U20" s="7">
        <f t="shared" si="13"/>
        <v>283.43</v>
      </c>
      <c r="V20" s="7"/>
      <c r="W20" s="7">
        <f t="shared" si="13"/>
        <v>165.08</v>
      </c>
      <c r="X20" s="7">
        <f t="shared" si="13"/>
        <v>99.6</v>
      </c>
      <c r="Y20" s="7"/>
      <c r="Z20" s="7">
        <f t="shared" si="13"/>
        <v>145.32</v>
      </c>
      <c r="AA20" s="7"/>
    </row>
    <row r="21" spans="1:27" ht="42" customHeight="1" x14ac:dyDescent="0.25">
      <c r="A21" s="14"/>
      <c r="B21" s="16"/>
      <c r="C21" s="4" t="s">
        <v>16</v>
      </c>
      <c r="D21" s="6">
        <f>D20*1.52</f>
        <v>177.46</v>
      </c>
      <c r="E21" s="6">
        <f t="shared" ref="E21:Z21" si="14">E20*1.52</f>
        <v>220.88639999999998</v>
      </c>
      <c r="F21" s="6">
        <f t="shared" si="14"/>
        <v>159.41759999999999</v>
      </c>
      <c r="G21" s="6">
        <f t="shared" si="14"/>
        <v>591.4624</v>
      </c>
      <c r="H21" s="6">
        <f t="shared" si="14"/>
        <v>527.68320000000006</v>
      </c>
      <c r="I21" s="6">
        <f t="shared" si="14"/>
        <v>466.21440000000007</v>
      </c>
      <c r="J21" s="6">
        <f t="shared" si="14"/>
        <v>414.07840000000004</v>
      </c>
      <c r="K21" s="6">
        <f t="shared" si="14"/>
        <v>366.33519999999999</v>
      </c>
      <c r="L21" s="6">
        <f t="shared" si="14"/>
        <v>304.8664</v>
      </c>
      <c r="M21" s="6">
        <f t="shared" si="14"/>
        <v>240.85920000000002</v>
      </c>
      <c r="N21" s="6">
        <f t="shared" si="14"/>
        <v>235.35680000000002</v>
      </c>
      <c r="O21" s="6">
        <f t="shared" si="14"/>
        <v>173.88800000000001</v>
      </c>
      <c r="P21" s="6"/>
      <c r="Q21" s="6">
        <f t="shared" si="14"/>
        <v>212.00959999999998</v>
      </c>
      <c r="R21" s="6">
        <f t="shared" si="14"/>
        <v>150.54080000000002</v>
      </c>
      <c r="S21" s="6"/>
      <c r="T21" s="6">
        <f t="shared" si="14"/>
        <v>492.2824</v>
      </c>
      <c r="U21" s="6">
        <f t="shared" si="14"/>
        <v>430.81360000000001</v>
      </c>
      <c r="V21" s="6"/>
      <c r="W21" s="6">
        <f t="shared" si="14"/>
        <v>250.92160000000001</v>
      </c>
      <c r="X21" s="6">
        <f t="shared" si="14"/>
        <v>151.392</v>
      </c>
      <c r="Y21" s="6"/>
      <c r="Z21" s="6">
        <f t="shared" si="14"/>
        <v>220.88639999999998</v>
      </c>
      <c r="AA21" s="3"/>
    </row>
  </sheetData>
  <mergeCells count="34">
    <mergeCell ref="A8:A9"/>
    <mergeCell ref="A10:A11"/>
    <mergeCell ref="A3:A5"/>
    <mergeCell ref="B3:B5"/>
    <mergeCell ref="D3:F3"/>
    <mergeCell ref="D4:F4"/>
    <mergeCell ref="A6:A7"/>
    <mergeCell ref="B6:B7"/>
    <mergeCell ref="B8:B9"/>
    <mergeCell ref="B10:B11"/>
    <mergeCell ref="P3:R3"/>
    <mergeCell ref="P4:R4"/>
    <mergeCell ref="G3:I3"/>
    <mergeCell ref="G4:I4"/>
    <mergeCell ref="J3:L3"/>
    <mergeCell ref="J4:L4"/>
    <mergeCell ref="M3:O3"/>
    <mergeCell ref="M4:O4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20:A21"/>
    <mergeCell ref="Y3:AA3"/>
    <mergeCell ref="Y4:AA4"/>
    <mergeCell ref="S3:U3"/>
    <mergeCell ref="S4:U4"/>
    <mergeCell ref="V3:X3"/>
    <mergeCell ref="V4:X4"/>
  </mergeCells>
  <pageMargins left="0" right="0" top="0" bottom="0" header="0.31496062992125984" footer="0.31496062992125984"/>
  <pageSetup paperSize="9" scale="4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янв-июнь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Юркевич Елена Викторовна</cp:lastModifiedBy>
  <cp:lastPrinted>2019-01-18T05:41:58Z</cp:lastPrinted>
  <dcterms:created xsi:type="dcterms:W3CDTF">2016-07-12T03:52:03Z</dcterms:created>
  <dcterms:modified xsi:type="dcterms:W3CDTF">2019-01-18T05:53:05Z</dcterms:modified>
</cp:coreProperties>
</file>